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filterPrivacy="1" codeName="ThisWorkbook"/>
  <xr:revisionPtr revIDLastSave="256" documentId="8_{17111884-6ADF-4C2E-9043-EEC0005CDE17}" xr6:coauthVersionLast="47" xr6:coauthVersionMax="47" xr10:uidLastSave="{774B3078-4D20-4C41-BEFD-89C8BFA76AAF}"/>
  <bookViews>
    <workbookView xWindow="-120" yWindow="-120" windowWidth="29040" windowHeight="15840" tabRatio="676" firstSheet="4" activeTab="4" xr2:uid="{713BE5A8-34AF-43CD-8D73-EECED1C4BDEB}"/>
  </bookViews>
  <sheets>
    <sheet name="Introduction" sheetId="121" r:id="rId1"/>
    <sheet name="Validation" sheetId="120" r:id="rId2"/>
    <sheet name="ADD24a Large schemes - gated" sheetId="117" r:id="rId3"/>
    <sheet name="ADD24b Large schemes - enhanced" sheetId="122" r:id="rId4"/>
    <sheet name="ADD25 Delivery mechanism" sheetId="110" r:id="rId5"/>
  </sheets>
  <definedNames>
    <definedName name="_AtRisk_SimSetting_AutomaticallyGenerateReports">FALSE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MacroRecalculationBehavior">0</definedName>
    <definedName name="_AtRisk_SimSetting_RandomNumberGenerator">0</definedName>
    <definedName name="_AtRisk_SimSetting_ReportOptionCustomItemsCount">0</definedName>
    <definedName name="_AtRisk_SimSetting_ReportOptionDataMode">1</definedName>
    <definedName name="_AtRisk_SimSetting_ReportOptionReportMultiSimType">1</definedName>
    <definedName name="_AtRisk_SimSetting_ReportOptionReportPlacement">1</definedName>
    <definedName name="_AtRisk_SimSetting_ReportOptionReportSelection">257</definedName>
    <definedName name="_AtRisk_SimSetting_ReportOptionReportsFileType">1</definedName>
    <definedName name="_AtRisk_SimSetting_ReportOptionSelectiveQR">FALSE</definedName>
    <definedName name="_AtRisk_SimSetting_ReportsList">257</definedName>
    <definedName name="_AtRisk_SimSetting_ShowSimulationProgressWindow">TRUE</definedName>
    <definedName name="_AtRisk_SimSetting_SimNameCount">0</definedName>
    <definedName name="_AtRisk_SimSetting_SmartSensitivityAnalysisEnabled">TRUE</definedName>
    <definedName name="_AtRisk_SimSetting_StatisticFunctionUpdating">1</definedName>
    <definedName name="_AtRisk_SimSetting_StdRecalcActiveSimulationNumber">1</definedName>
    <definedName name="_AtRisk_SimSetting_StdRecalcBehavior">1</definedName>
    <definedName name="_AtRisk_SimSetting_StdRecalcWithoutRiskStatic">0</definedName>
    <definedName name="_AtRisk_SimSetting_StdRecalcWithoutRiskStaticPercentile">0.5</definedName>
    <definedName name="_Order1">255</definedName>
    <definedName name="_Order2">255</definedName>
    <definedName name="_Sort" hidden="1">#REF!</definedName>
    <definedName name="Anglian_Water">#REF!</definedName>
    <definedName name="App1data">#REF!</definedName>
    <definedName name="AVON">#REF!</definedName>
    <definedName name="BEDS">#REF!</definedName>
    <definedName name="BERKS">#REF!</definedName>
    <definedName name="BUCKS">#REF!</definedName>
    <definedName name="CAMBS">#REF!</definedName>
    <definedName name="CHESHIRE">#REF!</definedName>
    <definedName name="ChK_Tol">#REF!</definedName>
    <definedName name="CIQWBGuid" hidden="1">"0f0259b9-6046-41aa-ac9c-7befc2576c88"</definedName>
    <definedName name="Classification_of_treatment_works">#REF!</definedName>
    <definedName name="CLEVELAND">#REF!</definedName>
    <definedName name="CLWYD">#REF!</definedName>
    <definedName name="components_by_LA">#REF!</definedName>
    <definedName name="CORNWALL">#REF!</definedName>
    <definedName name="CUMBRIA">#REF!</definedName>
    <definedName name="_xlnm.Database">#REF!</definedName>
    <definedName name="DERBYSHIRE">#REF!</definedName>
    <definedName name="DEVON">#REF!</definedName>
    <definedName name="dnonames">#REF!</definedName>
    <definedName name="DORSET">#REF!</definedName>
    <definedName name="DURHAM">#REF!</definedName>
    <definedName name="Dŵr_Cymru">#REF!</definedName>
    <definedName name="DYFED">#REF!</definedName>
    <definedName name="E_SUSSEX">#REF!</definedName>
    <definedName name="ESSEX">#REF!</definedName>
    <definedName name="F">{"bal",#N/A,FALSE,"working papers";"income",#N/A,FALSE,"working papers"}</definedName>
    <definedName name="fdraf">{"bal",#N/A,FALSE,"working papers";"income",#N/A,FALSE,"working papers"}</definedName>
    <definedName name="Fdraft">{"bal",#N/A,FALSE,"working papers";"income",#N/A,FALSE,"working papers"}</definedName>
    <definedName name="fe">#REF!</definedName>
    <definedName name="females_UK">#REF!</definedName>
    <definedName name="General">#REF!</definedName>
    <definedName name="General1">#REF!</definedName>
    <definedName name="General2">#REF!</definedName>
    <definedName name="GEOG9703">#REF!</definedName>
    <definedName name="GLOS">#REF!</definedName>
    <definedName name="GTR_MAN">#REF!</definedName>
    <definedName name="GWENT">#REF!</definedName>
    <definedName name="GWYNEDD">#REF!</definedName>
    <definedName name="HANTS">#REF!</definedName>
    <definedName name="HEREFORD_W">#REF!</definedName>
    <definedName name="HERTS">#REF!</definedName>
    <definedName name="Highly_dense_threshold">#REF!</definedName>
    <definedName name="HUMBERSIDE">#REF!</definedName>
    <definedName name="I_OF_WIGHT">#REF!</definedName>
    <definedName name="IQ_CH">110000</definedName>
    <definedName name="IQ_CQ">5000</definedName>
    <definedName name="IQ_CY">10000</definedName>
    <definedName name="IQ_DAILY">500000</definedName>
    <definedName name="IQ_DNTM">700000</definedName>
    <definedName name="IQ_EXPENSE_CODE_">80019595006</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MTD">800000</definedName>
    <definedName name="IQ_NAMES_REVISION_DATE_">41366.3748958333</definedName>
    <definedName name="IQ_NTM">6000</definedName>
    <definedName name="IQ_QTD">750000</definedName>
    <definedName name="IQ_TODAY">0</definedName>
    <definedName name="IQ_WEEK">50000</definedName>
    <definedName name="IQ_YTD">3000</definedName>
    <definedName name="IQ_YTDMONTH">130000</definedName>
    <definedName name="KENT">#REF!</definedName>
    <definedName name="LANCS">#REF!</definedName>
    <definedName name="LEICS">#REF!</definedName>
    <definedName name="LINCS">#REF!</definedName>
    <definedName name="LineRefs_FD_POSTINT">#REF!</definedName>
    <definedName name="LONDON">#REF!</definedName>
    <definedName name="lst_acronyms">#REF!</definedName>
    <definedName name="lst_all_companies">#REF!</definedName>
    <definedName name="lst_menus">#REF!</definedName>
    <definedName name="lst_reference">#REF!</definedName>
    <definedName name="lst_scenarios">#REF!</definedName>
    <definedName name="M_GLAM">#REF!</definedName>
    <definedName name="males_UK">#REF!</definedName>
    <definedName name="MERSEYSIDE">#REF!</definedName>
    <definedName name="MSOA11_WD21_LAD21_EW_LU">#REF!</definedName>
    <definedName name="N_YORKS">#REF!</definedName>
    <definedName name="new" hidden="1">{"bal",#N/A,FALSE,"working papers";"income",#N/A,FALSE,"working papers"}</definedName>
    <definedName name="NORFOLK">#REF!</definedName>
    <definedName name="NORTHANTS">#REF!</definedName>
    <definedName name="NORTHUMBERLAND">#REF!</definedName>
    <definedName name="Northumbrian_Water">#REF!</definedName>
    <definedName name="NOTTS">#REF!</definedName>
    <definedName name="opt_actuals">#REF!</definedName>
    <definedName name="opt_actuals_percentage">#REF!</definedName>
    <definedName name="opt_baseline_bid_threshold">#REF!</definedName>
    <definedName name="opt_baseline_cap">#REF!</definedName>
    <definedName name="opt_bids">#REF!</definedName>
    <definedName name="opt_bids_percentage">#REF!</definedName>
    <definedName name="opt_gearing">#REF!</definedName>
    <definedName name="opt_tax">#REF!</definedName>
    <definedName name="opt_wacc">#REF!</definedName>
    <definedName name="OXON">#REF!</definedName>
    <definedName name="PCNames_FD_POSTINT">#REF!</definedName>
    <definedName name="Pct_Tol">#REF!</definedName>
    <definedName name="persons_UK">#REF!</definedName>
    <definedName name="POWYS">#REF!</definedName>
    <definedName name="rge">#REF!</definedName>
    <definedName name="rgwer">#REF!</definedName>
    <definedName name="RiskAfterRecalcMacro">""</definedName>
    <definedName name="RiskAfterSimMacro">""</definedName>
    <definedName name="RiskBeforeRecalcMacro">""</definedName>
    <definedName name="RiskBeforeSimMacro">""</definedName>
    <definedName name="RiskCollectDistributionSamples">2</definedName>
    <definedName name="RiskFixedSeed">1</definedName>
    <definedName name="RiskHasSettings">5</definedName>
    <definedName name="RiskMinimizeOnStart">FALSE</definedName>
    <definedName name="RiskMonitorConvergence">FALSE</definedName>
    <definedName name="RiskMultipleCPUSupportEnabled">TRUE</definedName>
    <definedName name="RiskNumIterations">1000</definedName>
    <definedName name="RiskNumSimulations">1</definedName>
    <definedName name="RiskPauseOnError">FALSE</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UpdateDisplay">FALSE</definedName>
    <definedName name="RiskUseDifferentSeedForEachSim">FALSE</definedName>
    <definedName name="RiskUseFixedSeed">FALSE</definedName>
    <definedName name="RiskUseMultipleCPUs">TRUE</definedName>
    <definedName name="S_GLAM">#REF!</definedName>
    <definedName name="S_YORKS">#REF!</definedName>
    <definedName name="SAM_CTRY_UK">#REF!</definedName>
    <definedName name="SAPBEXrevision">1</definedName>
    <definedName name="SAPBEXsysID">"BWB"</definedName>
    <definedName name="SAPBEXwbID">"49ZLUKBQR0WG29D9LLI3IBIIT"</definedName>
    <definedName name="Severn_Trent_Water">#REF!</definedName>
    <definedName name="sheet1">#REF!</definedName>
    <definedName name="SHROPS">#REF!</definedName>
    <definedName name="SOMERSET">#REF!</definedName>
    <definedName name="South_West_Water">#REF!</definedName>
    <definedName name="Southern_Water">#REF!</definedName>
    <definedName name="STAFFS">#REF!</definedName>
    <definedName name="SUFFOLK">#REF!</definedName>
    <definedName name="SURREY">#REF!</definedName>
    <definedName name="Thames_Water">#REF!</definedName>
    <definedName name="Trk_Tol">#REF!</definedName>
    <definedName name="TYNE_WEAR">#REF!</definedName>
    <definedName name="UK">#REF!</definedName>
    <definedName name="UniqueIDs_DD_POSTINT">#REF!</definedName>
    <definedName name="UniqueIDs_FD_POSTINT">#REF!</definedName>
    <definedName name="United_Utilities_Water">#REF!</definedName>
    <definedName name="W_GLAM">#REF!</definedName>
    <definedName name="W_MIDS">#REF!</definedName>
    <definedName name="W_SUSSEX">#REF!</definedName>
    <definedName name="W_YORKS">#REF!</definedName>
    <definedName name="WARWICKS">#REF!</definedName>
    <definedName name="wdfw">#REF!</definedName>
    <definedName name="wedfw">#REF!</definedName>
    <definedName name="wefw">#REF!</definedName>
    <definedName name="wefwe">#REF!</definedName>
    <definedName name="wefwerf">#REF!</definedName>
    <definedName name="Wessex_Water">#REF!</definedName>
    <definedName name="WILTS">#REF!</definedName>
    <definedName name="wrn.papersdraft">{"bal",#N/A,FALSE,"working papers";"income",#N/A,FALSE,"working papers"}</definedName>
    <definedName name="wrn.wpapers.">{"bal",#N/A,FALSE,"working papers";"income",#N/A,FALSE,"working papers"}</definedName>
    <definedName name="yhnry">#REF!</definedName>
    <definedName name="Yorkshire_Wate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2" i="110" l="1"/>
  <c r="R14" i="110"/>
  <c r="R15" i="110"/>
  <c r="R20" i="110"/>
  <c r="R22" i="110"/>
  <c r="L22" i="110"/>
  <c r="R24" i="110"/>
  <c r="R13" i="110"/>
  <c r="R10" i="110"/>
  <c r="L10" i="110"/>
  <c r="G34" i="122"/>
  <c r="F34" i="122"/>
  <c r="E34" i="122"/>
  <c r="D34" i="122"/>
  <c r="C34" i="122"/>
  <c r="B34" i="122"/>
  <c r="G33" i="122"/>
  <c r="F33" i="122"/>
  <c r="E33" i="122"/>
  <c r="D33" i="122"/>
  <c r="C33" i="122"/>
  <c r="B33" i="122"/>
  <c r="G32" i="122"/>
  <c r="F32" i="122"/>
  <c r="E32" i="122"/>
  <c r="D32" i="122"/>
  <c r="C32" i="122"/>
  <c r="B32" i="122"/>
  <c r="G31" i="122"/>
  <c r="F31" i="122"/>
  <c r="E31" i="122"/>
  <c r="D31" i="122"/>
  <c r="C31" i="122"/>
  <c r="B31" i="122"/>
  <c r="G30" i="122"/>
  <c r="F30" i="122"/>
  <c r="E30" i="122"/>
  <c r="D30" i="122"/>
  <c r="C30" i="122"/>
  <c r="B30" i="122"/>
  <c r="G29" i="122"/>
  <c r="F29" i="122"/>
  <c r="E29" i="122"/>
  <c r="D29" i="122"/>
  <c r="C29" i="122"/>
  <c r="B29" i="122"/>
  <c r="G28" i="122"/>
  <c r="F28" i="122"/>
  <c r="E28" i="122"/>
  <c r="D28" i="122"/>
  <c r="C28" i="122"/>
  <c r="B28" i="122"/>
  <c r="G27" i="122"/>
  <c r="F27" i="122"/>
  <c r="E27" i="122"/>
  <c r="D27" i="122"/>
  <c r="C27" i="122"/>
  <c r="B27" i="122"/>
  <c r="G26" i="122"/>
  <c r="F26" i="122"/>
  <c r="D26" i="122"/>
  <c r="C26" i="122"/>
  <c r="B26" i="122"/>
  <c r="G25" i="122"/>
  <c r="F25" i="122"/>
  <c r="D25" i="122"/>
  <c r="C25" i="122"/>
  <c r="B25" i="122"/>
  <c r="D25" i="117"/>
  <c r="F25" i="117"/>
  <c r="G25" i="117"/>
  <c r="D26" i="117"/>
  <c r="F26" i="117"/>
  <c r="G26" i="117"/>
  <c r="D27" i="117"/>
  <c r="F27" i="117"/>
  <c r="G27" i="117"/>
  <c r="D28" i="117"/>
  <c r="F28" i="117"/>
  <c r="G28" i="117"/>
  <c r="D29" i="117"/>
  <c r="F29" i="117"/>
  <c r="G29" i="117"/>
  <c r="D30" i="117"/>
  <c r="F30" i="117"/>
  <c r="G30" i="117"/>
  <c r="D31" i="117"/>
  <c r="F31" i="117"/>
  <c r="G31" i="117"/>
  <c r="D32" i="117"/>
  <c r="F32" i="117"/>
  <c r="G32" i="117"/>
  <c r="D33" i="117"/>
  <c r="F33" i="117"/>
  <c r="G33" i="117"/>
  <c r="D34" i="117"/>
  <c r="F34" i="117"/>
  <c r="G34" i="117"/>
  <c r="C26" i="117"/>
  <c r="C27" i="117"/>
  <c r="C28" i="117"/>
  <c r="C29" i="117"/>
  <c r="C30" i="117"/>
  <c r="C31" i="117"/>
  <c r="C32" i="117"/>
  <c r="C33" i="117"/>
  <c r="C34" i="117"/>
  <c r="C25" i="117"/>
  <c r="B26" i="117"/>
  <c r="B27" i="117"/>
  <c r="B28" i="117"/>
  <c r="B30" i="117"/>
  <c r="B31" i="117"/>
  <c r="B32" i="117"/>
  <c r="B33" i="117"/>
  <c r="B34" i="117"/>
  <c r="B25" i="117"/>
  <c r="O34" i="122"/>
  <c r="O33" i="122"/>
  <c r="O32" i="122"/>
  <c r="O31" i="122"/>
  <c r="O30" i="122"/>
  <c r="O28" i="122"/>
  <c r="O26" i="122"/>
  <c r="O25" i="122"/>
  <c r="O29" i="122"/>
  <c r="O27" i="122"/>
  <c r="O17" i="122"/>
  <c r="O16" i="122"/>
  <c r="O14" i="122"/>
  <c r="O13" i="122"/>
  <c r="O11" i="122"/>
  <c r="O10" i="122"/>
  <c r="O9" i="122"/>
  <c r="Z34" i="117"/>
  <c r="Y34" i="117"/>
  <c r="X34" i="117"/>
  <c r="W34" i="117"/>
  <c r="V34" i="117"/>
  <c r="U34" i="117"/>
  <c r="O34" i="117"/>
  <c r="Z33" i="117"/>
  <c r="Y33" i="117"/>
  <c r="X33" i="117"/>
  <c r="W33" i="117"/>
  <c r="V33" i="117"/>
  <c r="U33" i="117"/>
  <c r="O33" i="117"/>
  <c r="Z32" i="117"/>
  <c r="Y32" i="117"/>
  <c r="X32" i="117"/>
  <c r="W32" i="117"/>
  <c r="V32" i="117"/>
  <c r="U32" i="117"/>
  <c r="O32" i="117"/>
  <c r="Z31" i="117"/>
  <c r="Y31" i="117"/>
  <c r="X31" i="117"/>
  <c r="W31" i="117"/>
  <c r="V31" i="117"/>
  <c r="U31" i="117"/>
  <c r="O31" i="117"/>
  <c r="Z30" i="117"/>
  <c r="Y30" i="117"/>
  <c r="X30" i="117"/>
  <c r="W30" i="117"/>
  <c r="V30" i="117"/>
  <c r="U30" i="117"/>
  <c r="O30" i="117"/>
  <c r="Z29" i="117"/>
  <c r="Y29" i="117"/>
  <c r="X29" i="117"/>
  <c r="W29" i="117"/>
  <c r="V29" i="117"/>
  <c r="U29" i="117"/>
  <c r="O29" i="117"/>
  <c r="Z28" i="117"/>
  <c r="Y28" i="117"/>
  <c r="X28" i="117"/>
  <c r="W28" i="117"/>
  <c r="V28" i="117"/>
  <c r="U28" i="117"/>
  <c r="O28" i="117"/>
  <c r="Z27" i="117"/>
  <c r="Y27" i="117"/>
  <c r="X27" i="117"/>
  <c r="W27" i="117"/>
  <c r="V27" i="117"/>
  <c r="U27" i="117"/>
  <c r="O27" i="117"/>
  <c r="Z26" i="117"/>
  <c r="Y26" i="117"/>
  <c r="X26" i="117"/>
  <c r="W26" i="117"/>
  <c r="V26" i="117"/>
  <c r="U26" i="117"/>
  <c r="O26" i="117"/>
  <c r="Z25" i="117"/>
  <c r="Y25" i="117"/>
  <c r="X25" i="117"/>
  <c r="W25" i="117"/>
  <c r="V25" i="117"/>
  <c r="U25" i="117"/>
  <c r="O25" i="117"/>
  <c r="Z18" i="117"/>
  <c r="Y18" i="117"/>
  <c r="X18" i="117"/>
  <c r="W18" i="117"/>
  <c r="V18" i="117"/>
  <c r="Z17" i="117"/>
  <c r="Y17" i="117"/>
  <c r="X17" i="117"/>
  <c r="W17" i="117"/>
  <c r="V17" i="117"/>
  <c r="Z16" i="117"/>
  <c r="Y16" i="117"/>
  <c r="X16" i="117"/>
  <c r="W16" i="117"/>
  <c r="V16" i="117"/>
  <c r="Z15" i="117"/>
  <c r="Y15" i="117"/>
  <c r="X15" i="117"/>
  <c r="W15" i="117"/>
  <c r="V15" i="117"/>
  <c r="Z14" i="117"/>
  <c r="Y14" i="117"/>
  <c r="X14" i="117"/>
  <c r="W14" i="117"/>
  <c r="V14" i="117"/>
  <c r="Z13" i="117"/>
  <c r="Y13" i="117"/>
  <c r="X13" i="117"/>
  <c r="W13" i="117"/>
  <c r="V13" i="117"/>
  <c r="Z12" i="117"/>
  <c r="Y12" i="117"/>
  <c r="X12" i="117"/>
  <c r="W12" i="117"/>
  <c r="V12" i="117"/>
  <c r="Z11" i="117"/>
  <c r="Y11" i="117"/>
  <c r="X11" i="117"/>
  <c r="W11" i="117"/>
  <c r="V11" i="117"/>
  <c r="Z10" i="117"/>
  <c r="Y10" i="117"/>
  <c r="X10" i="117"/>
  <c r="W10" i="117"/>
  <c r="V10" i="117"/>
  <c r="Z9" i="117"/>
  <c r="Y9" i="117"/>
  <c r="X9" i="117"/>
  <c r="W9" i="117"/>
  <c r="V9" i="117"/>
  <c r="O18" i="117"/>
  <c r="O17" i="117"/>
  <c r="O16" i="117"/>
  <c r="O15" i="117"/>
  <c r="O14" i="117"/>
  <c r="O13" i="117"/>
  <c r="O12" i="117"/>
  <c r="O11" i="117"/>
  <c r="O10" i="117"/>
  <c r="O9" i="117"/>
  <c r="B3" i="110"/>
  <c r="B3" i="122"/>
  <c r="B3" i="117"/>
  <c r="L20" i="110" l="1"/>
  <c r="L15" i="110"/>
  <c r="R19" i="110"/>
  <c r="R9" i="110"/>
  <c r="L21" i="110"/>
  <c r="L19" i="110"/>
  <c r="L14" i="110"/>
  <c r="R11" i="110"/>
  <c r="L18" i="110"/>
  <c r="R17" i="110"/>
  <c r="R18" i="110"/>
  <c r="L23" i="110"/>
  <c r="L13" i="110"/>
  <c r="L11" i="110"/>
  <c r="R16" i="110"/>
  <c r="R21" i="110"/>
  <c r="R23" i="110"/>
  <c r="L17" i="110"/>
  <c r="L12" i="110"/>
  <c r="L24" i="110"/>
  <c r="L16" i="110"/>
  <c r="O18" i="122"/>
  <c r="O15" i="122"/>
  <c r="O12" i="122"/>
  <c r="AA25" i="117"/>
  <c r="AA32" i="117"/>
  <c r="AA28" i="117"/>
  <c r="AA33" i="117"/>
  <c r="AA30" i="117"/>
  <c r="AA34" i="117"/>
  <c r="AA27" i="117"/>
  <c r="AA29" i="117"/>
  <c r="AA31" i="117"/>
  <c r="AA26" i="117"/>
  <c r="AA18" i="117" l="1"/>
  <c r="U18" i="117"/>
  <c r="AA17" i="117"/>
  <c r="U17" i="117"/>
  <c r="AA16" i="117"/>
  <c r="U16" i="117"/>
  <c r="AA15" i="117"/>
  <c r="U15" i="117"/>
  <c r="AA14" i="117"/>
  <c r="U14" i="117"/>
  <c r="AA13" i="117"/>
  <c r="U13" i="117"/>
  <c r="AA12" i="117"/>
  <c r="U12" i="117"/>
  <c r="AA11" i="117"/>
  <c r="U11" i="117"/>
  <c r="AA10" i="117"/>
  <c r="U10" i="117"/>
  <c r="AA9" i="117"/>
  <c r="U9" i="117"/>
  <c r="L9" i="110" l="1"/>
</calcChain>
</file>

<file path=xl/sharedStrings.xml><?xml version="1.0" encoding="utf-8"?>
<sst xmlns="http://schemas.openxmlformats.org/spreadsheetml/2006/main" count="464" uniqueCount="221">
  <si>
    <t xml:space="preserve">   </t>
  </si>
  <si>
    <t>Price Review 2024 (PR24) Business plan tables - Version 8: Additional Tables ADD24a, ADD24b and ADD25</t>
  </si>
  <si>
    <t xml:space="preserve">Introduction </t>
  </si>
  <si>
    <t>Companies should use this template to submit additional business plan tables data alongside their draft determination representations in relation to proposed large enhancement schemes (when the scheme's requested value is more than £100 million) and enhancement schemes to be included in the delivery mechanism (Thames Water and Southern Water only). It should be returned with updates to data in our original 'core' business plan tables template. Please see our website for further guidance about how to submit this data. 
The common format of this template will allow us to process the data provided by companies effectively. Please do not make any undue alterations to our template as you populate it.
As we have provided detailed guidance in this tab, we therefore do not intend to republish our guidance "PR24 business plan table guidance part 13; New tables for Draft Determination representations".</t>
  </si>
  <si>
    <t>Tables and guidance</t>
  </si>
  <si>
    <r>
      <rPr>
        <sz val="11"/>
        <color rgb="FF000000"/>
        <rFont val="Arial"/>
        <family val="2"/>
      </rPr>
      <t xml:space="preserve">Select the company name from the drop-down list on the 'Validation' tab.
</t>
    </r>
    <r>
      <rPr>
        <b/>
        <sz val="11"/>
        <color rgb="FF000000"/>
        <rFont val="Arial"/>
        <family val="2"/>
      </rPr>
      <t>ADD24a - Large enhancement schemes - gated process</t>
    </r>
    <r>
      <rPr>
        <sz val="11"/>
        <color rgb="FF000000"/>
        <rFont val="Arial"/>
        <family val="2"/>
      </rPr>
      <t xml:space="preserve">: companies should continue to report the proposed costs of delivering large enhancement schemes (when the scheme's requested value is more than £100 million) in CW3, CWW3, ADD2 and ADD7. In ADD24a, companies should also separately list enhancement schemes they consider should be included in the large scheme gated process. Companies should explain any changes in the list of schemes proposed to be included in the large scheme gated process compared to the draft determinations and provide sufficient and convincing evidence for any changes. Companies should identify development costs for schemes up to Gate 3. Companies should clearly explain how the large schemes map to enhancement lines in CW3 / ADD7 and CWW3 / ADD7, and where any additional evidence / commentary on the large schemes has been included. We ask that companies also provide this information before and after the application of frontier shift efficiency and real price effects.
</t>
    </r>
    <r>
      <rPr>
        <b/>
        <sz val="11"/>
        <color rgb="FF000000"/>
        <rFont val="Arial"/>
        <family val="2"/>
      </rPr>
      <t>ADD24b - Large enhancement schemes</t>
    </r>
    <r>
      <rPr>
        <sz val="11"/>
        <color rgb="FF000000"/>
        <rFont val="Arial"/>
        <family val="2"/>
      </rPr>
      <t xml:space="preserve"> - enhanced engagement process: companies should continue to report the proposed costs of delivering large enhancement schemes (when the scheme's requested value is more than £100 million) in CW3, CWW3, ADD2 and ADD7. In ADD24b, companies should also separately list enhancement schemes they consider should be included in the large scheme enhanced engagement process. Companies should explain any changes in the list of schemes proposed to be included in the large scheme enhanced engagement process compared to the draft determinations and provide sufficient and convincing evidence for any changes. Companies should clearly explain how the large schemes map to enhancement lines in CW3 / ADD7 and CWW3 / ADD7, and where any additional evidence / commentary on the large schemes has been included. We ask that companies also provide this information before and after the application of frontier shift efficiency and real price effects.
</t>
    </r>
    <r>
      <rPr>
        <b/>
        <sz val="11"/>
        <color rgb="FF000000"/>
        <rFont val="Arial"/>
        <family val="2"/>
      </rPr>
      <t>ADD25 - Delivery mechanism enhancement schemes:</t>
    </r>
    <r>
      <rPr>
        <sz val="11"/>
        <color rgb="FF000000"/>
        <rFont val="Arial"/>
        <family val="2"/>
      </rPr>
      <t xml:space="preserve"> To be completed by Thames Water and Southern Water only. These companies should continue to report the proposed enhancement costs to be included in the delivery mechanism in CW3, CWW3, ADD2 and ADD7. But we also expect Thames Water and Southern Water to to separately identify the expenditure it proposes to include in the delivery mechanism in ADD25. The companies should clearly explain how the proposed delivery mechanism allowances map to enhancement lines in CW3 and CWW3, and what outputs / outcomes will be delivered with the expenditure. The companies should also identify the expenditure per year by scheme and identify which schemes are proposed to be triggered in which years. We propose to track delivery through a delivery plan and delivery action plan. We also ask that companies provide this information before and after the application of frontier shift efficiency and real price effects. 
</t>
    </r>
  </si>
  <si>
    <t>Price base for financial data</t>
  </si>
  <si>
    <t>The price base for financial information is 2022-23 base year prices indexed using the financial year average Consumer Price Index (including housing costs), that is, 2022-23 prices FYA (CPIH deflated).</t>
  </si>
  <si>
    <t>Submissions</t>
  </si>
  <si>
    <t>Your completed spreadsheet should be uploaded to your company's area of our SharePoint DCS website</t>
  </si>
  <si>
    <t>Data validation checks</t>
  </si>
  <si>
    <t>TMS</t>
  </si>
  <si>
    <t>Select company from drop down list</t>
  </si>
  <si>
    <t>Lists</t>
  </si>
  <si>
    <t>Fountain name</t>
  </si>
  <si>
    <t>Name</t>
  </si>
  <si>
    <t>Acronym</t>
  </si>
  <si>
    <t>WaSC or Woc</t>
  </si>
  <si>
    <t>Select company</t>
  </si>
  <si>
    <t>XXX</t>
  </si>
  <si>
    <t>WaSC</t>
  </si>
  <si>
    <t>Affinity Water</t>
  </si>
  <si>
    <t>AFW</t>
  </si>
  <si>
    <t>WoC</t>
  </si>
  <si>
    <t>Anglian Water Services</t>
  </si>
  <si>
    <t>Anglian Water</t>
  </si>
  <si>
    <t>ANH</t>
  </si>
  <si>
    <t>Bristol Water plc</t>
  </si>
  <si>
    <t>Bristol Water</t>
  </si>
  <si>
    <t>BRL</t>
  </si>
  <si>
    <t>Dwr Cymru Cyfyngedig (Welsh)</t>
  </si>
  <si>
    <t>Dŵr Cymru</t>
  </si>
  <si>
    <t>WSH</t>
  </si>
  <si>
    <t>Hafren Dyfrdwy Cyfyngedig</t>
  </si>
  <si>
    <t>Hafren Dyfrdwy</t>
  </si>
  <si>
    <t>HDD</t>
  </si>
  <si>
    <t>Northumbrian Water Ltd</t>
  </si>
  <si>
    <t>Northumbrian Water</t>
  </si>
  <si>
    <t>NES</t>
  </si>
  <si>
    <t>Portsmouth Water Ltd</t>
  </si>
  <si>
    <t>Portsmouth Water</t>
  </si>
  <si>
    <t>PRT</t>
  </si>
  <si>
    <t>Severn Trent Water Ltd (England)</t>
  </si>
  <si>
    <t>Severn Trent Water</t>
  </si>
  <si>
    <t>SVE</t>
  </si>
  <si>
    <t>South East Water Ltd</t>
  </si>
  <si>
    <t>South East Water</t>
  </si>
  <si>
    <t>SEW</t>
  </si>
  <si>
    <t>South Staffordshire Cambridge</t>
  </si>
  <si>
    <t>South Staffordshire Water</t>
  </si>
  <si>
    <t>SSC</t>
  </si>
  <si>
    <t>South West Water (including Bournemouth)</t>
  </si>
  <si>
    <t>South West Water</t>
  </si>
  <si>
    <t>SWB</t>
  </si>
  <si>
    <t>South West Water(including Bournemouth and Bristol)</t>
  </si>
  <si>
    <t xml:space="preserve">South West Bournemouth </t>
  </si>
  <si>
    <t>SBB</t>
  </si>
  <si>
    <t>Southern Water Services Ltd</t>
  </si>
  <si>
    <t>Southern Water</t>
  </si>
  <si>
    <t>SRN</t>
  </si>
  <si>
    <t>Sutton &amp; East Surrey Water Ltd</t>
  </si>
  <si>
    <t>Sutton &amp; East Surrey Water</t>
  </si>
  <si>
    <t>SES</t>
  </si>
  <si>
    <t>Bazalgette Tunnel Ltd (Tideway)</t>
  </si>
  <si>
    <t>BTL</t>
  </si>
  <si>
    <t>Thames Water Utilities Ltd</t>
  </si>
  <si>
    <t>Thames Water</t>
  </si>
  <si>
    <t>United Utilities Water Plc</t>
  </si>
  <si>
    <t>United Utilities Water</t>
  </si>
  <si>
    <t>NWT</t>
  </si>
  <si>
    <t>Wessex Water Services Ltd</t>
  </si>
  <si>
    <t>Wessex Water</t>
  </si>
  <si>
    <t>WSX</t>
  </si>
  <si>
    <t>Yorkshire Water Services Ltd</t>
  </si>
  <si>
    <t>Yorkshire Water</t>
  </si>
  <si>
    <t>YKY</t>
  </si>
  <si>
    <t>ADD24a</t>
  </si>
  <si>
    <t>Large enhancement schemes expenditure - gated process (pre frontier shift efficiency and real price effects)</t>
  </si>
  <si>
    <t>Scheme name</t>
  </si>
  <si>
    <t>Included in draft determination? (Yes or No)</t>
  </si>
  <si>
    <t>If "No", please explain scheme's inclusion in resubmission with supporting evidence</t>
  </si>
  <si>
    <t>Relevant CW3/CWW3 totex line(s)</t>
  </si>
  <si>
    <t>Relevant price control</t>
  </si>
  <si>
    <t>Additional evidence/commentary source</t>
  </si>
  <si>
    <t>Units</t>
  </si>
  <si>
    <t>DPs</t>
  </si>
  <si>
    <t>Project development costs up to the final submission (gate 3)</t>
  </si>
  <si>
    <t>Contingent allowances</t>
  </si>
  <si>
    <t>Total scheme costs</t>
  </si>
  <si>
    <t>2025-26</t>
  </si>
  <si>
    <t>2026-27</t>
  </si>
  <si>
    <t>2027-28</t>
  </si>
  <si>
    <t>2028-29</t>
  </si>
  <si>
    <t>2029-30</t>
  </si>
  <si>
    <t>2025-30</t>
  </si>
  <si>
    <t>PR24 BP reference</t>
  </si>
  <si>
    <t>New Reservoir - SESRO 150Mm3 (SIPR, TW 55%)</t>
  </si>
  <si>
    <t>Yes</t>
  </si>
  <si>
    <t>CW3.55</t>
  </si>
  <si>
    <t>Water Network Plus</t>
  </si>
  <si>
    <t>ADD24a &amp; CW8 Data Table Commentaries</t>
  </si>
  <si>
    <t>£m</t>
  </si>
  <si>
    <t>ADD24a.1</t>
  </si>
  <si>
    <t>Water resources</t>
  </si>
  <si>
    <t>ADD24a.2</t>
  </si>
  <si>
    <t>STT 500: 500Ml/d Pipe, Netheridge &amp; Unsupported (DPC, 2049, up to AMP8, TW 80%)</t>
  </si>
  <si>
    <t>ADD24a.3</t>
  </si>
  <si>
    <t>Teddington Direct River Abstraction (Indirect Effluent Reuse) 75 MLD - (75 Ml/d connection) and Direct River Abstraction - Teddington to Thames Lee Tunnel Shaft 75 MLD</t>
  </si>
  <si>
    <t>Water Resources</t>
  </si>
  <si>
    <t>ADD24a.4</t>
  </si>
  <si>
    <t>Reuse Beckton 100Ml/d (to Lockwood Pumping Station) and Thames-Lee Tunnel extension from Lockwood PS to King George V Reservoir intake (Development in AMP8 FY1 &amp; FY2 only as an adaptive alternative).</t>
  </si>
  <si>
    <t>ADD24a.5</t>
  </si>
  <si>
    <t>New Lower Thames Intake - Surbiton to Queen Mary Reservoir</t>
  </si>
  <si>
    <t>ADD24a.6</t>
  </si>
  <si>
    <t>London Water Cryptosporidium Enhancement Case</t>
  </si>
  <si>
    <t>CW3.130/131</t>
  </si>
  <si>
    <t>Water network plus</t>
  </si>
  <si>
    <t>TMS-DD-038</t>
  </si>
  <si>
    <t>ADD24a.7</t>
  </si>
  <si>
    <t>SEMD Enhancement Case</t>
  </si>
  <si>
    <t>CW3.123</t>
  </si>
  <si>
    <t>ADD24a.8</t>
  </si>
  <si>
    <t>ADD24a.9</t>
  </si>
  <si>
    <t>S39830 (Beckton SPG)</t>
  </si>
  <si>
    <t>CWW1a.8</t>
  </si>
  <si>
    <t>Bioresources</t>
  </si>
  <si>
    <t>ADD24a.10</t>
  </si>
  <si>
    <t>Large enhancement schemes expenditure - gated process (post frontier shift efficiency and real price effects)</t>
  </si>
  <si>
    <t>Relevant ADD2/ADD7 line(s)</t>
  </si>
  <si>
    <t>ADD2.55</t>
  </si>
  <si>
    <t>ADD24a.11</t>
  </si>
  <si>
    <t>ADD24a.12</t>
  </si>
  <si>
    <t>ADD2.56</t>
  </si>
  <si>
    <t>ADD24a.13</t>
  </si>
  <si>
    <t>ADD2.57</t>
  </si>
  <si>
    <t>ADD24a.14</t>
  </si>
  <si>
    <t>ADD2.58</t>
  </si>
  <si>
    <t>ADD24a.15</t>
  </si>
  <si>
    <t>ADD2.59</t>
  </si>
  <si>
    <t>ADD24a.16</t>
  </si>
  <si>
    <t>ADD2.130/131</t>
  </si>
  <si>
    <t>ADD24a.17</t>
  </si>
  <si>
    <t>ADD2.123</t>
  </si>
  <si>
    <t>ADD24a.18</t>
  </si>
  <si>
    <t>ADD24a.19</t>
  </si>
  <si>
    <t>CWW1.8</t>
  </si>
  <si>
    <t>ADD24a.20</t>
  </si>
  <si>
    <t>ADD24b</t>
  </si>
  <si>
    <t>Large enhancement schemes expenditure - enhanced engagement process (before frontier shift efficiency and real price effects)</t>
  </si>
  <si>
    <t>Relevent price control</t>
  </si>
  <si>
    <t>Didcot STW Growth</t>
  </si>
  <si>
    <t>CWW3.155</t>
  </si>
  <si>
    <t>Wastewater network plus</t>
  </si>
  <si>
    <t>ADD24b.1</t>
  </si>
  <si>
    <t>Rye Meads Phosphorous</t>
  </si>
  <si>
    <t>CWW3.69</t>
  </si>
  <si>
    <t>ADD24b.2</t>
  </si>
  <si>
    <t>ADD24b.3</t>
  </si>
  <si>
    <t>ADD24b.4</t>
  </si>
  <si>
    <t>ADD24b.5</t>
  </si>
  <si>
    <t>ADD24b.6</t>
  </si>
  <si>
    <t>ADD24b.7</t>
  </si>
  <si>
    <t>ADD24b.8</t>
  </si>
  <si>
    <t>ADD24b.9</t>
  </si>
  <si>
    <t>ADD24b.10</t>
  </si>
  <si>
    <t>Large enhancement schemes expenditure - enhanced engagement process (after frontier shift efficiency and real price effects)</t>
  </si>
  <si>
    <t>ADD7.155</t>
  </si>
  <si>
    <t>ADD24b.11</t>
  </si>
  <si>
    <t>ADD7.69</t>
  </si>
  <si>
    <t>ADD24b.12</t>
  </si>
  <si>
    <t>ADD24b.13</t>
  </si>
  <si>
    <t>ADD24b.14</t>
  </si>
  <si>
    <t>ADD24b.15</t>
  </si>
  <si>
    <t>ADD24b.16</t>
  </si>
  <si>
    <t>ADD24b.17</t>
  </si>
  <si>
    <t>ADD24b.18</t>
  </si>
  <si>
    <t>ADD24b.19</t>
  </si>
  <si>
    <t>ADD24b.20</t>
  </si>
  <si>
    <t>ADD25</t>
  </si>
  <si>
    <t>Delivery mechanism expenditure</t>
  </si>
  <si>
    <t>Relevant CW3/CWW3 totex line</t>
  </si>
  <si>
    <t>Year scheme triggered</t>
  </si>
  <si>
    <t>Expenditure by year - pre frontier shift and real price effects (22-23 price base)</t>
  </si>
  <si>
    <t>Expenditure by year - post frontier shift and real price effects (22-23 price base)</t>
  </si>
  <si>
    <t>CWW3.13</t>
  </si>
  <si>
    <t>WINEP Storm Overflows</t>
  </si>
  <si>
    <t> </t>
  </si>
  <si>
    <t>ADD25.1</t>
  </si>
  <si>
    <t>CWW3.16</t>
  </si>
  <si>
    <t>ADD25.2</t>
  </si>
  <si>
    <t>CWW3.19</t>
  </si>
  <si>
    <t>ADD25.3</t>
  </si>
  <si>
    <t>CWW3.22</t>
  </si>
  <si>
    <t>ADD25.4</t>
  </si>
  <si>
    <t>CWW3.31</t>
  </si>
  <si>
    <t>ADD25.5</t>
  </si>
  <si>
    <t>CWW3.34</t>
  </si>
  <si>
    <t>ADD25.6</t>
  </si>
  <si>
    <t>CWW3.37</t>
  </si>
  <si>
    <t>ADD25.7</t>
  </si>
  <si>
    <t>CWW3.40</t>
  </si>
  <si>
    <t>ADD25.8</t>
  </si>
  <si>
    <t>CWW3.46</t>
  </si>
  <si>
    <t>ADD25.9</t>
  </si>
  <si>
    <t>CWW3.49</t>
  </si>
  <si>
    <t>WINEP Chemicals</t>
  </si>
  <si>
    <t>ADD25.10</t>
  </si>
  <si>
    <t>CWW3.64</t>
  </si>
  <si>
    <t>WINEP Low P</t>
  </si>
  <si>
    <t>ADD25.11</t>
  </si>
  <si>
    <t>CWW3.65</t>
  </si>
  <si>
    <t>ADD25.12</t>
  </si>
  <si>
    <t>CWW3.67</t>
  </si>
  <si>
    <t>ADD25.13</t>
  </si>
  <si>
    <t>CWW3.70</t>
  </si>
  <si>
    <t>ADD25.14</t>
  </si>
  <si>
    <t>CWW3.116</t>
  </si>
  <si>
    <t>ADD25.15</t>
  </si>
  <si>
    <t>CWW3.189</t>
  </si>
  <si>
    <t>Industrial Emissions Directive</t>
  </si>
  <si>
    <t>ADD25.16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</si>
</sst>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 #,##0.00_-;_-* &quot;-&quot;??_-;_-@_-"/>
    <numFmt numFmtId="165" formatCode="0.000"/>
    <numFmt numFmtId="166" formatCode="#,##0_);\(#,##0\);&quot;-  &quot;;&quot; &quot;@&quot; &quot;"/>
    <numFmt numFmtId="167" formatCode="0.00%_);\-0.00%_);&quot;-  &quot;;&quot; &quot;@&quot; &quot;"/>
    <numFmt numFmtId="168" formatCode="&quot;£&quot;#,##0.00"/>
    <numFmt numFmtId="169" formatCode="dd\ mmm\ yy_);\(###0\);&quot;-  &quot;;&quot; &quot;@&quot; &quot;"/>
  </numFmts>
  <fonts count="39">
    <font>
      <sz val="11"/>
      <color theme="1"/>
      <name val="Arial"/>
      <family val="2"/>
    </font>
    <font>
      <sz val="11"/>
      <color theme="1"/>
      <name val="Arial"/>
      <family val="2"/>
    </font>
    <font>
      <b/>
      <sz val="15"/>
      <color theme="3"/>
      <name val="Arial"/>
      <family val="2"/>
    </font>
    <font>
      <b/>
      <sz val="13"/>
      <color theme="3"/>
      <name val="Arial"/>
      <family val="2"/>
    </font>
    <font>
      <sz val="11"/>
      <color theme="1"/>
      <name val="Arial"/>
      <family val="2"/>
      <scheme val="minor"/>
    </font>
    <font>
      <sz val="15"/>
      <color theme="0"/>
      <name val="Franklin Gothic Demi"/>
      <family val="2"/>
    </font>
    <font>
      <sz val="10"/>
      <color rgb="FF0078C9"/>
      <name val="Franklin Gothic Demi"/>
      <family val="2"/>
    </font>
    <font>
      <sz val="10"/>
      <name val="Calibri"/>
      <family val="2"/>
    </font>
    <font>
      <sz val="10"/>
      <name val="Arial"/>
      <family val="2"/>
    </font>
    <font>
      <sz val="10"/>
      <color rgb="FF000000"/>
      <name val="Calibri"/>
      <family val="2"/>
    </font>
    <font>
      <sz val="11"/>
      <name val="Arial"/>
      <family val="2"/>
    </font>
    <font>
      <sz val="11"/>
      <color theme="1"/>
      <name val="Calibri"/>
      <family val="2"/>
    </font>
    <font>
      <sz val="15"/>
      <color theme="3"/>
      <name val="Arial"/>
      <family val="2"/>
    </font>
    <font>
      <b/>
      <sz val="15"/>
      <color theme="0"/>
      <name val="Arial"/>
      <family val="2"/>
    </font>
    <font>
      <sz val="12"/>
      <color theme="3"/>
      <name val="Arial"/>
      <family val="2"/>
    </font>
    <font>
      <sz val="12"/>
      <color theme="1"/>
      <name val="Arial"/>
      <family val="2"/>
    </font>
    <font>
      <sz val="12"/>
      <color rgb="FF000000"/>
      <name val="Arial"/>
      <family val="2"/>
    </font>
    <font>
      <sz val="12"/>
      <name val="Arial"/>
      <family val="2"/>
    </font>
    <font>
      <sz val="12"/>
      <color rgb="FF0078C9"/>
      <name val="Arial"/>
      <family val="2"/>
    </font>
    <font>
      <sz val="18"/>
      <color theme="3"/>
      <name val="Arial"/>
      <family val="2"/>
    </font>
    <font>
      <sz val="11"/>
      <color indexed="8"/>
      <name val="Arial"/>
      <family val="2"/>
      <scheme val="minor"/>
    </font>
    <font>
      <b/>
      <sz val="12"/>
      <color rgb="FFFF0000"/>
      <name val="Arial"/>
      <family val="2"/>
    </font>
    <font>
      <sz val="11"/>
      <color rgb="FF0078C9"/>
      <name val="Arial"/>
      <family val="2"/>
    </font>
    <font>
      <b/>
      <sz val="12"/>
      <color rgb="FF0078C9"/>
      <name val="Arial"/>
      <family val="2"/>
    </font>
    <font>
      <sz val="9"/>
      <color theme="1"/>
      <name val="Arial"/>
      <family val="2"/>
    </font>
    <font>
      <sz val="11"/>
      <color theme="1"/>
      <name val="Verdana"/>
      <family val="2"/>
    </font>
    <font>
      <sz val="10"/>
      <name val="Arial"/>
      <family val="2"/>
    </font>
    <font>
      <sz val="8"/>
      <name val="Arial"/>
      <family val="2"/>
    </font>
    <font>
      <sz val="12"/>
      <color rgb="FFFF0000"/>
      <name val="Arial"/>
      <family val="2"/>
    </font>
    <font>
      <sz val="10"/>
      <color theme="1"/>
      <name val="Arial"/>
      <family val="2"/>
    </font>
    <font>
      <u/>
      <sz val="11"/>
      <color theme="10"/>
      <name val="Arial"/>
      <family val="2"/>
    </font>
    <font>
      <sz val="12"/>
      <color theme="4"/>
      <name val="Arial"/>
      <family val="2"/>
    </font>
    <font>
      <sz val="11"/>
      <color rgb="FF000000"/>
      <name val="Arial"/>
      <family val="2"/>
    </font>
    <font>
      <sz val="12"/>
      <name val="Arial"/>
      <family val="2"/>
      <scheme val="minor"/>
    </font>
    <font>
      <b/>
      <sz val="15"/>
      <color theme="3" tint="-0.249977111117893"/>
      <name val="Arial"/>
      <family val="2"/>
      <scheme val="minor"/>
    </font>
    <font>
      <sz val="18"/>
      <color theme="3"/>
      <name val="Arial"/>
      <family val="2"/>
      <scheme val="minor"/>
    </font>
    <font>
      <b/>
      <sz val="12"/>
      <color theme="3"/>
      <name val="Arial"/>
      <family val="2"/>
      <scheme val="minor"/>
    </font>
    <font>
      <sz val="12"/>
      <color rgb="FF0E2841"/>
      <name val="Arial"/>
      <family val="2"/>
    </font>
    <font>
      <b/>
      <sz val="11"/>
      <color rgb="FF000000"/>
      <name val="Arial"/>
      <family val="2"/>
    </font>
  </fonts>
  <fills count="16">
    <fill>
      <patternFill patternType="none"/>
    </fill>
    <fill>
      <patternFill patternType="gray125"/>
    </fill>
    <fill>
      <patternFill patternType="solid">
        <fgColor rgb="FF003479"/>
        <bgColor indexed="64"/>
      </patternFill>
    </fill>
    <fill>
      <patternFill patternType="solid">
        <fgColor rgb="FFE0DCD8"/>
        <bgColor indexed="64"/>
      </patternFill>
    </fill>
    <fill>
      <patternFill patternType="solid">
        <fgColor theme="6" tint="0.79998168889431442"/>
        <bgColor indexed="64"/>
      </patternFill>
    </fill>
    <fill>
      <patternFill patternType="solid">
        <fgColor rgb="FFFFDB8E"/>
        <bgColor indexed="64"/>
      </patternFill>
    </fill>
    <fill>
      <patternFill patternType="solid">
        <fgColor theme="0"/>
        <bgColor indexed="64"/>
      </patternFill>
    </fill>
    <fill>
      <patternFill patternType="solid">
        <fgColor rgb="FF003595"/>
        <bgColor indexed="64"/>
      </patternFill>
    </fill>
    <fill>
      <patternFill patternType="solid">
        <fgColor rgb="FF84CEFF"/>
        <bgColor indexed="64"/>
      </patternFill>
    </fill>
    <fill>
      <patternFill patternType="solid">
        <fgColor rgb="FFFE4819"/>
        <bgColor indexed="64"/>
      </patternFill>
    </fill>
    <fill>
      <patternFill patternType="solid">
        <fgColor rgb="FFFFF0D0"/>
        <bgColor indexed="64"/>
      </patternFill>
    </fill>
    <fill>
      <patternFill patternType="solid">
        <fgColor rgb="FF003592"/>
        <bgColor indexed="64"/>
      </patternFill>
    </fill>
    <fill>
      <patternFill patternType="solid">
        <fgColor rgb="FFFFEFCA"/>
        <bgColor indexed="64"/>
      </patternFill>
    </fill>
    <fill>
      <patternFill patternType="solid">
        <fgColor rgb="FFFFFFFF"/>
        <bgColor rgb="FF000000"/>
      </patternFill>
    </fill>
    <fill>
      <patternFill patternType="solid">
        <fgColor rgb="FFFFF0D0"/>
        <bgColor rgb="FF000000"/>
      </patternFill>
    </fill>
    <fill>
      <patternFill patternType="solid">
        <fgColor rgb="FF84CEFF"/>
        <bgColor rgb="FF000000"/>
      </patternFill>
    </fill>
  </fills>
  <borders count="50">
    <border>
      <left/>
      <right/>
      <top/>
      <bottom/>
      <diagonal/>
    </border>
    <border>
      <left/>
      <right/>
      <top/>
      <bottom style="thick">
        <color theme="4"/>
      </bottom>
      <diagonal/>
    </border>
    <border>
      <left/>
      <right/>
      <top/>
      <bottom style="thick">
        <color theme="4" tint="0.499984740745262"/>
      </bottom>
      <diagonal/>
    </border>
    <border>
      <left style="thin">
        <color theme="0" tint="-0.24991607409894101"/>
      </left>
      <right/>
      <top style="thin">
        <color theme="0" tint="-0.24991607409894101"/>
      </top>
      <bottom style="thin">
        <color theme="0" tint="-0.24991607409894101"/>
      </bottom>
      <diagonal/>
    </border>
    <border>
      <left style="thin">
        <color rgb="FF808080"/>
      </left>
      <right style="thin">
        <color rgb="FF808080"/>
      </right>
      <top style="thin">
        <color rgb="FF808080"/>
      </top>
      <bottom style="medium">
        <color rgb="FF808080"/>
      </bottom>
      <diagonal/>
    </border>
    <border>
      <left style="thin">
        <color rgb="FF808080"/>
      </left>
      <right style="thin">
        <color rgb="FF808080"/>
      </right>
      <top style="thin">
        <color rgb="FF808080"/>
      </top>
      <bottom style="thin">
        <color rgb="FF808080"/>
      </bottom>
      <diagonal/>
    </border>
    <border>
      <left style="medium">
        <color rgb="FF808080"/>
      </left>
      <right style="thin">
        <color rgb="FF808080"/>
      </right>
      <top style="thin">
        <color rgb="FF808080"/>
      </top>
      <bottom style="medium">
        <color rgb="FF808080"/>
      </bottom>
      <diagonal/>
    </border>
    <border>
      <left style="medium">
        <color rgb="FF808080"/>
      </left>
      <right style="thin">
        <color rgb="FF808080"/>
      </right>
      <top style="thin">
        <color rgb="FF808080"/>
      </top>
      <bottom style="thin">
        <color rgb="FF808080"/>
      </bottom>
      <diagonal/>
    </border>
    <border>
      <left style="thin">
        <color rgb="FF808080"/>
      </left>
      <right style="thin">
        <color rgb="FF808080"/>
      </right>
      <top style="medium">
        <color rgb="FF808080"/>
      </top>
      <bottom style="thin">
        <color rgb="FF808080"/>
      </bottom>
      <diagonal/>
    </border>
    <border>
      <left style="medium">
        <color rgb="FF808080"/>
      </left>
      <right style="thin">
        <color rgb="FF808080"/>
      </right>
      <top style="medium">
        <color rgb="FF808080"/>
      </top>
      <bottom style="thin">
        <color rgb="FF808080"/>
      </bottom>
      <diagonal/>
    </border>
    <border>
      <left style="thin">
        <color rgb="FF808080"/>
      </left>
      <right style="medium">
        <color rgb="FF808080"/>
      </right>
      <top style="thin">
        <color rgb="FF808080"/>
      </top>
      <bottom style="thin">
        <color rgb="FF808080"/>
      </bottom>
      <diagonal/>
    </border>
    <border>
      <left style="medium">
        <color rgb="FF808080"/>
      </left>
      <right style="medium">
        <color rgb="FF808080"/>
      </right>
      <top style="medium">
        <color rgb="FF808080"/>
      </top>
      <bottom style="medium">
        <color rgb="FF808080"/>
      </bottom>
      <diagonal/>
    </border>
    <border>
      <left style="thin">
        <color rgb="FF808080"/>
      </left>
      <right style="medium">
        <color rgb="FF808080"/>
      </right>
      <top style="thin">
        <color rgb="FF808080"/>
      </top>
      <bottom style="medium">
        <color rgb="FF808080"/>
      </bottom>
      <diagonal/>
    </border>
    <border>
      <left style="thin">
        <color rgb="FF808080"/>
      </left>
      <right style="thin">
        <color rgb="FF808080"/>
      </right>
      <top/>
      <bottom style="medium">
        <color rgb="FF808080"/>
      </bottom>
      <diagonal/>
    </border>
    <border>
      <left style="medium">
        <color rgb="FF808080"/>
      </left>
      <right style="medium">
        <color rgb="FF808080"/>
      </right>
      <top style="thin">
        <color rgb="FF808080"/>
      </top>
      <bottom style="medium">
        <color rgb="FF808080"/>
      </bottom>
      <diagonal/>
    </border>
    <border>
      <left style="medium">
        <color rgb="FF808080"/>
      </left>
      <right style="medium">
        <color rgb="FF808080"/>
      </right>
      <top style="thin">
        <color rgb="FF808080"/>
      </top>
      <bottom style="thin">
        <color rgb="FF808080"/>
      </bottom>
      <diagonal/>
    </border>
    <border>
      <left style="medium">
        <color rgb="FF808080"/>
      </left>
      <right style="medium">
        <color rgb="FF808080"/>
      </right>
      <top style="medium">
        <color rgb="FF808080"/>
      </top>
      <bottom style="thin">
        <color rgb="FF808080"/>
      </bottom>
      <diagonal/>
    </border>
    <border>
      <left style="thin">
        <color rgb="FF808080"/>
      </left>
      <right style="medium">
        <color rgb="FF808080"/>
      </right>
      <top style="medium">
        <color rgb="FF808080"/>
      </top>
      <bottom style="thin">
        <color rgb="FF808080"/>
      </bottom>
      <diagonal/>
    </border>
    <border>
      <left/>
      <right style="thin">
        <color rgb="FF808080"/>
      </right>
      <top style="medium">
        <color rgb="FF808080"/>
      </top>
      <bottom style="thin">
        <color rgb="FF808080"/>
      </bottom>
      <diagonal/>
    </border>
    <border>
      <left style="medium">
        <color rgb="FF808080"/>
      </left>
      <right style="thin">
        <color rgb="FF808080"/>
      </right>
      <top style="medium">
        <color rgb="FF808080"/>
      </top>
      <bottom/>
      <diagonal/>
    </border>
    <border>
      <left style="thin">
        <color rgb="FF808080"/>
      </left>
      <right style="thin">
        <color rgb="FF808080"/>
      </right>
      <top style="medium">
        <color rgb="FF808080"/>
      </top>
      <bottom/>
      <diagonal/>
    </border>
    <border>
      <left style="medium">
        <color rgb="FF808080"/>
      </left>
      <right style="thin">
        <color rgb="FF808080"/>
      </right>
      <top/>
      <bottom style="medium">
        <color rgb="FF808080"/>
      </bottom>
      <diagonal/>
    </border>
    <border>
      <left/>
      <right style="thin">
        <color rgb="FF808080"/>
      </right>
      <top style="thin">
        <color rgb="FF808080"/>
      </top>
      <bottom style="thin">
        <color rgb="FF808080"/>
      </bottom>
      <diagonal/>
    </border>
    <border>
      <left/>
      <right style="thin">
        <color rgb="FF808080"/>
      </right>
      <top style="thin">
        <color rgb="FF808080"/>
      </top>
      <bottom style="medium">
        <color rgb="FF808080"/>
      </bottom>
      <diagonal/>
    </border>
    <border>
      <left style="medium">
        <color rgb="FF857362"/>
      </left>
      <right style="medium">
        <color rgb="FF857362"/>
      </right>
      <top style="medium">
        <color rgb="FF857362"/>
      </top>
      <bottom style="medium">
        <color rgb="FF8573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808080"/>
      </left>
      <right style="thin">
        <color rgb="FF808080"/>
      </right>
      <top/>
      <bottom style="thin">
        <color rgb="FF808080"/>
      </bottom>
      <diagonal/>
    </border>
    <border>
      <left/>
      <right style="thin">
        <color rgb="FF808080"/>
      </right>
      <top/>
      <bottom style="thin">
        <color rgb="FF808080"/>
      </bottom>
      <diagonal/>
    </border>
    <border>
      <left style="medium">
        <color rgb="FF808080"/>
      </left>
      <right style="medium">
        <color rgb="FF808080"/>
      </right>
      <top/>
      <bottom style="thin">
        <color rgb="FF808080"/>
      </bottom>
      <diagonal/>
    </border>
  </borders>
  <cellStyleXfs count="60">
    <xf numFmtId="0" fontId="0" fillId="0" borderId="0"/>
    <xf numFmtId="0" fontId="2" fillId="0" borderId="1"/>
    <xf numFmtId="0" fontId="3" fillId="0" borderId="2"/>
    <xf numFmtId="168" fontId="5" fillId="2" borderId="0">
      <alignment horizontal="left"/>
    </xf>
    <xf numFmtId="0" fontId="6" fillId="3" borderId="0"/>
    <xf numFmtId="169" fontId="7" fillId="0" borderId="0">
      <alignment vertical="top"/>
    </xf>
    <xf numFmtId="0" fontId="8" fillId="0" borderId="0"/>
    <xf numFmtId="164" fontId="8" fillId="0" borderId="0"/>
    <xf numFmtId="166" fontId="9" fillId="5" borderId="3">
      <alignment vertical="top"/>
    </xf>
    <xf numFmtId="167" fontId="9" fillId="5" borderId="3">
      <alignment vertical="top"/>
    </xf>
    <xf numFmtId="0" fontId="1" fillId="0" borderId="0"/>
    <xf numFmtId="0" fontId="8" fillId="0" borderId="0"/>
    <xf numFmtId="164" fontId="1" fillId="0" borderId="0"/>
    <xf numFmtId="166" fontId="8" fillId="0" borderId="0">
      <alignment vertical="top"/>
    </xf>
    <xf numFmtId="0" fontId="1" fillId="0" borderId="0"/>
    <xf numFmtId="0" fontId="1" fillId="0" borderId="0"/>
    <xf numFmtId="0" fontId="3" fillId="0" borderId="2"/>
    <xf numFmtId="0" fontId="8" fillId="0" borderId="0"/>
    <xf numFmtId="0" fontId="20" fillId="0" borderId="0"/>
    <xf numFmtId="164" fontId="8" fillId="0" borderId="0"/>
    <xf numFmtId="164" fontId="1" fillId="0" borderId="0"/>
    <xf numFmtId="164" fontId="8" fillId="0" borderId="0"/>
    <xf numFmtId="164" fontId="1" fillId="0" borderId="0"/>
    <xf numFmtId="166" fontId="1" fillId="0" borderId="0">
      <alignment vertical="top"/>
    </xf>
    <xf numFmtId="164" fontId="1" fillId="0" borderId="0"/>
    <xf numFmtId="167" fontId="1" fillId="0" borderId="0">
      <alignment vertical="top"/>
    </xf>
    <xf numFmtId="0" fontId="1" fillId="0" borderId="0"/>
    <xf numFmtId="0" fontId="24" fillId="9" borderId="0"/>
    <xf numFmtId="0" fontId="8" fillId="0" borderId="0"/>
    <xf numFmtId="164" fontId="1" fillId="0" borderId="0"/>
    <xf numFmtId="0" fontId="4" fillId="0" borderId="0"/>
    <xf numFmtId="164" fontId="8" fillId="0" borderId="0"/>
    <xf numFmtId="164" fontId="1" fillId="0" borderId="0"/>
    <xf numFmtId="164" fontId="8" fillId="0" borderId="0"/>
    <xf numFmtId="164" fontId="1" fillId="0" borderId="0"/>
    <xf numFmtId="164" fontId="8" fillId="0" borderId="0"/>
    <xf numFmtId="164" fontId="1" fillId="0" borderId="0"/>
    <xf numFmtId="164" fontId="1" fillId="0" borderId="0"/>
    <xf numFmtId="164" fontId="1" fillId="0" borderId="0"/>
    <xf numFmtId="0" fontId="4" fillId="0" borderId="0"/>
    <xf numFmtId="0" fontId="1" fillId="0" borderId="0"/>
    <xf numFmtId="0" fontId="25" fillId="0" borderId="0"/>
    <xf numFmtId="164" fontId="1" fillId="0" borderId="0"/>
    <xf numFmtId="0" fontId="2" fillId="0" borderId="1"/>
    <xf numFmtId="0" fontId="1" fillId="0" borderId="0"/>
    <xf numFmtId="164" fontId="1" fillId="0" borderId="0"/>
    <xf numFmtId="164" fontId="1" fillId="0" borderId="0"/>
    <xf numFmtId="166" fontId="4" fillId="0" borderId="0">
      <alignment vertical="top"/>
    </xf>
    <xf numFmtId="166" fontId="1" fillId="0" borderId="0">
      <alignment vertical="top"/>
    </xf>
    <xf numFmtId="0" fontId="1" fillId="0" borderId="0"/>
    <xf numFmtId="9" fontId="1" fillId="0" borderId="0"/>
    <xf numFmtId="0" fontId="8" fillId="0" borderId="0">
      <alignment vertical="top"/>
    </xf>
    <xf numFmtId="0" fontId="8" fillId="0" borderId="0"/>
    <xf numFmtId="166" fontId="1" fillId="0" borderId="0">
      <alignment vertical="top"/>
    </xf>
    <xf numFmtId="0" fontId="4" fillId="0" borderId="0"/>
    <xf numFmtId="0" fontId="11" fillId="0" borderId="0"/>
    <xf numFmtId="0" fontId="6" fillId="3" borderId="0" applyNumberFormat="0"/>
    <xf numFmtId="0" fontId="26" fillId="0" borderId="0"/>
    <xf numFmtId="168" fontId="5" fillId="2" borderId="0" applyNumberFormat="0">
      <alignment horizontal="left"/>
    </xf>
    <xf numFmtId="0" fontId="30" fillId="0" borderId="0" applyNumberFormat="0" applyFill="0" applyBorder="0" applyAlignment="0" applyProtection="0"/>
  </cellStyleXfs>
  <cellXfs count="143">
    <xf numFmtId="0" fontId="0" fillId="0" borderId="0" xfId="0"/>
    <xf numFmtId="0" fontId="14" fillId="0" borderId="14"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16" xfId="2" applyFont="1" applyBorder="1" applyAlignment="1">
      <alignment horizontal="center" vertical="center" wrapText="1"/>
    </xf>
    <xf numFmtId="0" fontId="18" fillId="3" borderId="1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0" fillId="6" borderId="0" xfId="0" applyFill="1"/>
    <xf numFmtId="0" fontId="15" fillId="6" borderId="0" xfId="0" applyFont="1" applyFill="1"/>
    <xf numFmtId="0" fontId="14" fillId="6" borderId="0" xfId="0" applyFont="1" applyFill="1" applyAlignment="1">
      <alignment vertical="center"/>
    </xf>
    <xf numFmtId="165" fontId="16" fillId="0" borderId="7" xfId="0" applyNumberFormat="1" applyFont="1" applyBorder="1" applyAlignment="1" applyProtection="1">
      <alignment vertical="center" wrapText="1"/>
      <protection locked="0"/>
    </xf>
    <xf numFmtId="165" fontId="16" fillId="0" borderId="6" xfId="0" applyNumberFormat="1" applyFont="1" applyBorder="1" applyAlignment="1" applyProtection="1">
      <alignment vertical="center" wrapText="1"/>
      <protection locked="0"/>
    </xf>
    <xf numFmtId="0" fontId="21" fillId="6" borderId="0" xfId="11" applyFont="1" applyFill="1" applyAlignment="1">
      <alignment horizontal="center" vertical="center" wrapText="1"/>
    </xf>
    <xf numFmtId="0" fontId="18" fillId="3" borderId="11" xfId="0" applyFont="1" applyFill="1" applyBorder="1" applyAlignment="1">
      <alignment horizontal="center" vertical="center" wrapText="1"/>
    </xf>
    <xf numFmtId="0" fontId="22" fillId="6" borderId="0" xfId="0" applyFont="1" applyFill="1"/>
    <xf numFmtId="0" fontId="18" fillId="6" borderId="0" xfId="0" applyFont="1" applyFill="1"/>
    <xf numFmtId="0" fontId="18" fillId="6" borderId="0" xfId="0" applyFont="1" applyFill="1" applyAlignment="1">
      <alignment vertical="center"/>
    </xf>
    <xf numFmtId="165" fontId="17" fillId="0" borderId="5" xfId="0" applyNumberFormat="1" applyFont="1" applyBorder="1" applyAlignment="1" applyProtection="1">
      <alignment horizontal="center" vertical="center" wrapText="1"/>
      <protection locked="0"/>
    </xf>
    <xf numFmtId="165" fontId="17" fillId="0" borderId="8" xfId="0" applyNumberFormat="1" applyFont="1" applyBorder="1" applyAlignment="1" applyProtection="1">
      <alignment horizontal="center" vertical="center" wrapText="1"/>
      <protection locked="0"/>
    </xf>
    <xf numFmtId="165" fontId="17" fillId="0" borderId="4" xfId="0" applyNumberFormat="1" applyFont="1" applyBorder="1" applyAlignment="1" applyProtection="1">
      <alignment horizontal="center" vertical="center" wrapText="1"/>
      <protection locked="0"/>
    </xf>
    <xf numFmtId="0" fontId="23" fillId="6" borderId="0" xfId="11" applyFont="1" applyFill="1" applyAlignment="1">
      <alignment horizontal="center" vertical="center" wrapText="1"/>
    </xf>
    <xf numFmtId="0" fontId="18" fillId="6" borderId="0" xfId="0" applyFont="1" applyFill="1" applyAlignment="1">
      <alignment horizontal="center" vertical="center"/>
    </xf>
    <xf numFmtId="1" fontId="17" fillId="0" borderId="8" xfId="0" applyNumberFormat="1" applyFont="1" applyBorder="1" applyAlignment="1" applyProtection="1">
      <alignment horizontal="center" vertical="center" wrapText="1"/>
      <protection locked="0"/>
    </xf>
    <xf numFmtId="1" fontId="17" fillId="0" borderId="5" xfId="0" applyNumberFormat="1" applyFont="1" applyBorder="1" applyAlignment="1" applyProtection="1">
      <alignment horizontal="center" vertical="center" wrapText="1"/>
      <protection locked="0"/>
    </xf>
    <xf numFmtId="1" fontId="17" fillId="0" borderId="4" xfId="0" applyNumberFormat="1" applyFont="1" applyBorder="1" applyAlignment="1" applyProtection="1">
      <alignment horizontal="center" vertical="center" wrapText="1"/>
      <protection locked="0"/>
    </xf>
    <xf numFmtId="0" fontId="17" fillId="6" borderId="0" xfId="0" applyFont="1" applyFill="1" applyAlignment="1">
      <alignment vertical="center"/>
    </xf>
    <xf numFmtId="0" fontId="0" fillId="6" borderId="0" xfId="0" applyFill="1" applyAlignment="1">
      <alignment vertical="center"/>
    </xf>
    <xf numFmtId="0" fontId="14" fillId="6" borderId="0" xfId="2" applyFont="1" applyFill="1" applyBorder="1" applyAlignment="1">
      <alignment horizontal="center" vertical="center" wrapText="1"/>
    </xf>
    <xf numFmtId="0" fontId="17" fillId="6" borderId="0" xfId="0" applyFont="1" applyFill="1"/>
    <xf numFmtId="165" fontId="16" fillId="6" borderId="0" xfId="0" applyNumberFormat="1" applyFont="1" applyFill="1" applyAlignment="1" applyProtection="1">
      <alignment horizontal="center" vertical="center" wrapText="1"/>
      <protection locked="0"/>
    </xf>
    <xf numFmtId="0" fontId="22" fillId="6" borderId="0" xfId="0" applyFont="1" applyFill="1" applyAlignment="1">
      <alignment vertical="center"/>
    </xf>
    <xf numFmtId="165" fontId="17" fillId="8" borderId="8" xfId="0" applyNumberFormat="1" applyFont="1" applyFill="1" applyBorder="1" applyAlignment="1" applyProtection="1">
      <alignment horizontal="center" vertical="center" wrapText="1"/>
      <protection locked="0"/>
    </xf>
    <xf numFmtId="165" fontId="17" fillId="6" borderId="0" xfId="0" applyNumberFormat="1" applyFont="1" applyFill="1" applyAlignment="1" applyProtection="1">
      <alignment horizontal="center" vertical="center" wrapText="1"/>
      <protection locked="0"/>
    </xf>
    <xf numFmtId="0" fontId="1" fillId="6" borderId="0" xfId="0" applyFont="1" applyFill="1"/>
    <xf numFmtId="0" fontId="13" fillId="6" borderId="0" xfId="1" applyFont="1" applyFill="1" applyBorder="1" applyAlignment="1">
      <alignment vertical="center" wrapText="1"/>
    </xf>
    <xf numFmtId="0" fontId="19" fillId="6" borderId="0" xfId="0" applyFont="1" applyFill="1" applyAlignment="1">
      <alignment vertical="center" wrapText="1"/>
    </xf>
    <xf numFmtId="1" fontId="23" fillId="6" borderId="0" xfId="11" applyNumberFormat="1" applyFont="1" applyFill="1" applyAlignment="1">
      <alignment horizontal="center" vertical="center" wrapText="1"/>
    </xf>
    <xf numFmtId="0" fontId="28" fillId="6" borderId="0" xfId="0" applyFont="1" applyFill="1" applyAlignment="1">
      <alignment vertical="center"/>
    </xf>
    <xf numFmtId="165" fontId="17" fillId="8" borderId="17" xfId="0" applyNumberFormat="1" applyFont="1" applyFill="1" applyBorder="1" applyAlignment="1" applyProtection="1">
      <alignment horizontal="center" vertical="center" wrapText="1"/>
      <protection locked="0"/>
    </xf>
    <xf numFmtId="165" fontId="17" fillId="4" borderId="5" xfId="0" applyNumberFormat="1" applyFont="1" applyFill="1" applyBorder="1" applyAlignment="1" applyProtection="1">
      <alignment horizontal="center" vertical="center" wrapText="1"/>
      <protection locked="0"/>
    </xf>
    <xf numFmtId="165" fontId="17" fillId="8" borderId="5" xfId="0" applyNumberFormat="1" applyFont="1" applyFill="1" applyBorder="1" applyAlignment="1" applyProtection="1">
      <alignment horizontal="center" vertical="center" wrapText="1"/>
      <protection locked="0"/>
    </xf>
    <xf numFmtId="165" fontId="17" fillId="8" borderId="10" xfId="0" applyNumberFormat="1" applyFont="1" applyFill="1" applyBorder="1" applyAlignment="1" applyProtection="1">
      <alignment horizontal="center" vertical="center" wrapText="1"/>
      <protection locked="0"/>
    </xf>
    <xf numFmtId="165" fontId="17" fillId="4" borderId="4" xfId="0" applyNumberFormat="1" applyFont="1" applyFill="1" applyBorder="1" applyAlignment="1" applyProtection="1">
      <alignment horizontal="center" vertical="center" wrapText="1"/>
      <protection locked="0"/>
    </xf>
    <xf numFmtId="165" fontId="17" fillId="8" borderId="4" xfId="0" applyNumberFormat="1" applyFont="1" applyFill="1" applyBorder="1" applyAlignment="1" applyProtection="1">
      <alignment horizontal="center" vertical="center" wrapText="1"/>
      <protection locked="0"/>
    </xf>
    <xf numFmtId="165" fontId="17" fillId="8" borderId="12" xfId="0" applyNumberFormat="1" applyFont="1" applyFill="1" applyBorder="1" applyAlignment="1" applyProtection="1">
      <alignment horizontal="center" vertical="center" wrapText="1"/>
      <protection locked="0"/>
    </xf>
    <xf numFmtId="165" fontId="17" fillId="10" borderId="8" xfId="0" applyNumberFormat="1" applyFont="1" applyFill="1" applyBorder="1" applyAlignment="1" applyProtection="1">
      <alignment horizontal="center" vertical="center" wrapText="1"/>
      <protection locked="0"/>
    </xf>
    <xf numFmtId="165" fontId="16" fillId="6" borderId="8" xfId="0" applyNumberFormat="1" applyFont="1" applyFill="1" applyBorder="1" applyAlignment="1" applyProtection="1">
      <alignment vertical="center" wrapText="1"/>
      <protection locked="0"/>
    </xf>
    <xf numFmtId="165" fontId="16" fillId="6" borderId="5" xfId="0" applyNumberFormat="1" applyFont="1" applyFill="1" applyBorder="1" applyAlignment="1" applyProtection="1">
      <alignment vertical="center" wrapText="1"/>
      <protection locked="0"/>
    </xf>
    <xf numFmtId="165" fontId="16" fillId="6" borderId="4" xfId="0" applyNumberFormat="1" applyFont="1" applyFill="1" applyBorder="1" applyAlignment="1" applyProtection="1">
      <alignment vertical="center" wrapText="1"/>
      <protection locked="0"/>
    </xf>
    <xf numFmtId="165" fontId="16" fillId="0" borderId="18" xfId="0" applyNumberFormat="1" applyFont="1" applyBorder="1" applyAlignment="1" applyProtection="1">
      <alignment vertical="center" wrapText="1"/>
      <protection locked="0"/>
    </xf>
    <xf numFmtId="165" fontId="16" fillId="0" borderId="22" xfId="0" applyNumberFormat="1" applyFont="1" applyBorder="1" applyAlignment="1" applyProtection="1">
      <alignment vertical="center" wrapText="1"/>
      <protection locked="0"/>
    </xf>
    <xf numFmtId="165" fontId="16" fillId="0" borderId="23" xfId="0" applyNumberFormat="1" applyFont="1" applyBorder="1" applyAlignment="1" applyProtection="1">
      <alignment vertical="center" wrapText="1"/>
      <protection locked="0"/>
    </xf>
    <xf numFmtId="0" fontId="0" fillId="0" borderId="0" xfId="0" applyProtection="1">
      <protection locked="0"/>
    </xf>
    <xf numFmtId="0" fontId="13" fillId="11" borderId="0" xfId="58" applyNumberFormat="1" applyFont="1" applyFill="1" applyAlignment="1" applyProtection="1">
      <alignment horizontal="left" vertical="center"/>
      <protection locked="0"/>
    </xf>
    <xf numFmtId="0" fontId="29" fillId="0" borderId="0" xfId="10" applyFont="1" applyAlignment="1" applyProtection="1">
      <alignment vertical="center"/>
      <protection locked="0"/>
    </xf>
    <xf numFmtId="0" fontId="0" fillId="0" borderId="0" xfId="0" applyAlignment="1" applyProtection="1">
      <alignment vertical="center"/>
      <protection locked="0"/>
    </xf>
    <xf numFmtId="0" fontId="0" fillId="12" borderId="24" xfId="0" applyFill="1" applyBorder="1" applyAlignment="1" applyProtection="1">
      <alignment horizontal="center" vertical="center"/>
      <protection locked="0"/>
    </xf>
    <xf numFmtId="0" fontId="0" fillId="0" borderId="0" xfId="0" applyAlignment="1" applyProtection="1">
      <alignment horizontal="left" vertical="center"/>
      <protection locked="0"/>
    </xf>
    <xf numFmtId="0" fontId="0" fillId="0" borderId="0" xfId="0" applyAlignment="1" applyProtection="1">
      <alignment horizontal="left"/>
      <protection locked="0"/>
    </xf>
    <xf numFmtId="0" fontId="29" fillId="0" borderId="0" xfId="0" applyFont="1" applyAlignment="1" applyProtection="1">
      <alignment horizontal="left"/>
      <protection locked="0"/>
    </xf>
    <xf numFmtId="0" fontId="18" fillId="3" borderId="29" xfId="56" applyFont="1" applyBorder="1" applyAlignment="1" applyProtection="1">
      <alignment vertical="center" wrapText="1"/>
      <protection locked="0"/>
    </xf>
    <xf numFmtId="0" fontId="18" fillId="3" borderId="30" xfId="56" applyFont="1" applyBorder="1" applyAlignment="1" applyProtection="1">
      <alignment vertical="center" wrapText="1"/>
      <protection locked="0"/>
    </xf>
    <xf numFmtId="0" fontId="18" fillId="3" borderId="31" xfId="56" applyFont="1" applyBorder="1" applyAlignment="1" applyProtection="1">
      <alignment vertical="center" wrapText="1"/>
      <protection locked="0"/>
    </xf>
    <xf numFmtId="0" fontId="0" fillId="0" borderId="32"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34" xfId="0" applyBorder="1" applyAlignment="1" applyProtection="1">
      <alignment horizontal="left" vertical="top"/>
      <protection locked="0"/>
    </xf>
    <xf numFmtId="0" fontId="0" fillId="0" borderId="25" xfId="0" applyBorder="1" applyAlignment="1" applyProtection="1">
      <alignment horizontal="left" vertical="top"/>
      <protection locked="0"/>
    </xf>
    <xf numFmtId="0" fontId="0" fillId="0" borderId="35" xfId="0" applyBorder="1" applyAlignment="1" applyProtection="1">
      <alignment horizontal="left" vertical="top"/>
      <protection locked="0"/>
    </xf>
    <xf numFmtId="0" fontId="0" fillId="0" borderId="26" xfId="0" applyBorder="1" applyAlignment="1" applyProtection="1">
      <alignment horizontal="left" vertical="top"/>
      <protection locked="0"/>
    </xf>
    <xf numFmtId="0" fontId="0" fillId="0" borderId="27"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0" borderId="28" xfId="0" applyBorder="1" applyAlignment="1" applyProtection="1">
      <alignment horizontal="left" vertical="top"/>
      <protection locked="0"/>
    </xf>
    <xf numFmtId="0" fontId="30" fillId="0" borderId="0" xfId="59" applyProtection="1">
      <protection locked="0"/>
    </xf>
    <xf numFmtId="0" fontId="4" fillId="0" borderId="0" xfId="0" applyFont="1" applyProtection="1">
      <protection locked="0"/>
    </xf>
    <xf numFmtId="0" fontId="33" fillId="0" borderId="0" xfId="0" applyFont="1" applyAlignment="1" applyProtection="1">
      <alignment vertical="center"/>
      <protection locked="0"/>
    </xf>
    <xf numFmtId="0" fontId="34" fillId="0" borderId="0" xfId="1" applyFont="1" applyBorder="1" applyAlignment="1" applyProtection="1">
      <alignment vertical="center" wrapText="1"/>
      <protection locked="0"/>
    </xf>
    <xf numFmtId="0" fontId="35" fillId="0" borderId="0" xfId="0" applyFont="1" applyAlignment="1" applyProtection="1">
      <alignment horizontal="left" vertical="center" wrapText="1"/>
      <protection locked="0"/>
    </xf>
    <xf numFmtId="0" fontId="12" fillId="0" borderId="0" xfId="0" applyFont="1" applyProtection="1">
      <protection locked="0"/>
    </xf>
    <xf numFmtId="0" fontId="35" fillId="0" borderId="0" xfId="0" applyFont="1" applyAlignment="1" applyProtection="1">
      <alignment vertical="center" wrapText="1"/>
      <protection locked="0"/>
    </xf>
    <xf numFmtId="0" fontId="36" fillId="0" borderId="0" xfId="0" applyFont="1" applyAlignment="1" applyProtection="1">
      <alignment horizontal="left" vertical="center" wrapText="1"/>
      <protection locked="0"/>
    </xf>
    <xf numFmtId="0" fontId="30" fillId="0" borderId="0" xfId="59"/>
    <xf numFmtId="49" fontId="16" fillId="0" borderId="9" xfId="0" applyNumberFormat="1" applyFont="1" applyBorder="1" applyAlignment="1" applyProtection="1">
      <alignment vertical="center" wrapText="1"/>
      <protection locked="0"/>
    </xf>
    <xf numFmtId="49" fontId="16" fillId="0" borderId="7" xfId="0" applyNumberFormat="1" applyFont="1" applyBorder="1" applyAlignment="1" applyProtection="1">
      <alignment vertical="center" wrapText="1"/>
      <protection locked="0"/>
    </xf>
    <xf numFmtId="49" fontId="16" fillId="0" borderId="6" xfId="0" applyNumberFormat="1" applyFont="1" applyBorder="1" applyAlignment="1" applyProtection="1">
      <alignment vertical="center" wrapText="1"/>
      <protection locked="0"/>
    </xf>
    <xf numFmtId="0" fontId="16" fillId="0" borderId="18" xfId="0" applyFont="1" applyBorder="1" applyAlignment="1" applyProtection="1">
      <alignment vertical="center" wrapText="1"/>
      <protection locked="0"/>
    </xf>
    <xf numFmtId="0" fontId="16" fillId="6" borderId="8" xfId="0" applyFont="1" applyFill="1" applyBorder="1" applyAlignment="1" applyProtection="1">
      <alignment vertical="center" wrapText="1"/>
      <protection locked="0"/>
    </xf>
    <xf numFmtId="0" fontId="16" fillId="0" borderId="22" xfId="0" applyFont="1" applyBorder="1" applyAlignment="1" applyProtection="1">
      <alignment vertical="center" wrapText="1"/>
      <protection locked="0"/>
    </xf>
    <xf numFmtId="0" fontId="16" fillId="6" borderId="5" xfId="0" applyFont="1" applyFill="1" applyBorder="1" applyAlignment="1" applyProtection="1">
      <alignment vertical="center" wrapText="1"/>
      <protection locked="0"/>
    </xf>
    <xf numFmtId="0" fontId="16" fillId="0" borderId="23" xfId="0" applyFont="1" applyBorder="1" applyAlignment="1" applyProtection="1">
      <alignment vertical="center" wrapText="1"/>
      <protection locked="0"/>
    </xf>
    <xf numFmtId="0" fontId="16" fillId="6" borderId="4" xfId="0" applyFont="1" applyFill="1" applyBorder="1" applyAlignment="1" applyProtection="1">
      <alignment vertical="center" wrapText="1"/>
      <protection locked="0"/>
    </xf>
    <xf numFmtId="0" fontId="16" fillId="0" borderId="8" xfId="0" applyFont="1" applyBorder="1" applyAlignment="1" applyProtection="1">
      <alignment vertical="center" wrapText="1"/>
      <protection locked="0"/>
    </xf>
    <xf numFmtId="0" fontId="16" fillId="0" borderId="5" xfId="0" applyFont="1" applyBorder="1" applyAlignment="1" applyProtection="1">
      <alignment vertical="center" wrapText="1"/>
      <protection locked="0"/>
    </xf>
    <xf numFmtId="0" fontId="16" fillId="0" borderId="4" xfId="0" applyFont="1" applyBorder="1" applyAlignment="1" applyProtection="1">
      <alignment vertical="center" wrapText="1"/>
      <protection locked="0"/>
    </xf>
    <xf numFmtId="0" fontId="16" fillId="13" borderId="8" xfId="0" applyFont="1" applyFill="1" applyBorder="1" applyAlignment="1">
      <alignment vertical="center" wrapText="1"/>
    </xf>
    <xf numFmtId="0" fontId="16" fillId="13" borderId="18" xfId="0" applyFont="1" applyFill="1" applyBorder="1" applyAlignment="1">
      <alignment vertical="center" wrapText="1"/>
    </xf>
    <xf numFmtId="0" fontId="17" fillId="13" borderId="18" xfId="0" applyFont="1" applyFill="1" applyBorder="1" applyAlignment="1">
      <alignment vertical="center" wrapText="1"/>
    </xf>
    <xf numFmtId="0" fontId="17" fillId="0" borderId="18" xfId="0" applyFont="1" applyBorder="1" applyAlignment="1">
      <alignment vertical="center" wrapText="1"/>
    </xf>
    <xf numFmtId="0" fontId="17" fillId="15" borderId="18" xfId="0" applyFont="1" applyFill="1" applyBorder="1" applyAlignment="1">
      <alignment vertical="center" wrapText="1"/>
    </xf>
    <xf numFmtId="0" fontId="28" fillId="13" borderId="0" xfId="0" applyFont="1" applyFill="1" applyAlignment="1">
      <alignment vertical="center"/>
    </xf>
    <xf numFmtId="0" fontId="37" fillId="0" borderId="16" xfId="0" applyFont="1" applyBorder="1" applyAlignment="1">
      <alignment vertical="center" wrapText="1"/>
    </xf>
    <xf numFmtId="0" fontId="16" fillId="13" borderId="47" xfId="0" applyFont="1" applyFill="1" applyBorder="1" applyAlignment="1">
      <alignment vertical="center" wrapText="1"/>
    </xf>
    <xf numFmtId="0" fontId="16" fillId="13" borderId="48" xfId="0" applyFont="1" applyFill="1" applyBorder="1" applyAlignment="1">
      <alignment vertical="center" wrapText="1"/>
    </xf>
    <xf numFmtId="0" fontId="17" fillId="13" borderId="48" xfId="0" applyFont="1" applyFill="1" applyBorder="1" applyAlignment="1">
      <alignment vertical="center" wrapText="1"/>
    </xf>
    <xf numFmtId="0" fontId="17" fillId="0" borderId="48" xfId="0" applyFont="1" applyBorder="1" applyAlignment="1">
      <alignment vertical="center" wrapText="1"/>
    </xf>
    <xf numFmtId="0" fontId="17" fillId="15" borderId="48" xfId="0" applyFont="1" applyFill="1" applyBorder="1" applyAlignment="1">
      <alignment vertical="center" wrapText="1"/>
    </xf>
    <xf numFmtId="0" fontId="37" fillId="0" borderId="49" xfId="0" applyFont="1" applyBorder="1" applyAlignment="1">
      <alignment vertical="center" wrapText="1"/>
    </xf>
    <xf numFmtId="0" fontId="34" fillId="0" borderId="0" xfId="1" applyFont="1" applyBorder="1" applyAlignment="1" applyProtection="1">
      <alignment vertical="center"/>
      <protection locked="0"/>
    </xf>
    <xf numFmtId="0" fontId="23" fillId="6" borderId="0" xfId="11" applyFont="1" applyFill="1" applyAlignment="1">
      <alignment horizontal="center" vertical="center"/>
    </xf>
    <xf numFmtId="49" fontId="16" fillId="0" borderId="9" xfId="0" applyNumberFormat="1" applyFont="1" applyBorder="1" applyAlignment="1" applyProtection="1">
      <alignment vertical="center"/>
      <protection locked="0"/>
    </xf>
    <xf numFmtId="49" fontId="16" fillId="0" borderId="7" xfId="0" applyNumberFormat="1" applyFont="1" applyBorder="1" applyAlignment="1" applyProtection="1">
      <alignment vertical="center"/>
      <protection locked="0"/>
    </xf>
    <xf numFmtId="49" fontId="16" fillId="0" borderId="6" xfId="0" applyNumberFormat="1" applyFont="1" applyBorder="1" applyAlignment="1" applyProtection="1">
      <alignment vertical="center"/>
      <protection locked="0"/>
    </xf>
    <xf numFmtId="165" fontId="16" fillId="6" borderId="0" xfId="0" applyNumberFormat="1" applyFont="1" applyFill="1" applyAlignment="1" applyProtection="1">
      <alignment horizontal="center" vertical="center"/>
      <protection locked="0"/>
    </xf>
    <xf numFmtId="165" fontId="16" fillId="0" borderId="9" xfId="26" applyNumberFormat="1" applyFont="1" applyBorder="1" applyAlignment="1" applyProtection="1">
      <alignment vertical="center" wrapText="1"/>
      <protection locked="0"/>
    </xf>
    <xf numFmtId="165" fontId="16" fillId="0" borderId="7" xfId="26" applyNumberFormat="1" applyFont="1" applyBorder="1" applyAlignment="1" applyProtection="1">
      <alignment vertical="center" wrapText="1"/>
      <protection locked="0"/>
    </xf>
    <xf numFmtId="0" fontId="0" fillId="0" borderId="0" xfId="0" applyAlignment="1">
      <alignment wrapText="1"/>
    </xf>
    <xf numFmtId="165" fontId="17" fillId="14" borderId="18" xfId="0" applyNumberFormat="1" applyFont="1" applyFill="1" applyBorder="1" applyAlignment="1">
      <alignment vertical="center" wrapText="1"/>
    </xf>
    <xf numFmtId="0" fontId="31" fillId="3" borderId="44" xfId="0" applyFont="1" applyFill="1" applyBorder="1" applyAlignment="1" applyProtection="1">
      <alignment horizontal="left" vertical="center"/>
      <protection locked="0"/>
    </xf>
    <xf numFmtId="0" fontId="10" fillId="0" borderId="44" xfId="0" applyFont="1" applyBorder="1" applyAlignment="1" applyProtection="1">
      <alignment horizontal="left" vertical="top" wrapText="1"/>
      <protection locked="0"/>
    </xf>
    <xf numFmtId="0" fontId="13" fillId="11" borderId="0" xfId="3" applyNumberFormat="1" applyFont="1" applyFill="1" applyAlignment="1" applyProtection="1">
      <alignment horizontal="left" vertical="center"/>
      <protection locked="0"/>
    </xf>
    <xf numFmtId="0" fontId="32" fillId="0" borderId="44" xfId="0" applyFont="1" applyBorder="1" applyAlignment="1" applyProtection="1">
      <alignment horizontal="left" vertical="top" wrapText="1"/>
      <protection locked="0"/>
    </xf>
    <xf numFmtId="0" fontId="13" fillId="11" borderId="0" xfId="58" applyNumberFormat="1" applyFont="1" applyFill="1" applyAlignment="1" applyProtection="1">
      <alignment horizontal="left" vertical="center"/>
      <protection locked="0"/>
    </xf>
    <xf numFmtId="0" fontId="13" fillId="7" borderId="0" xfId="1" applyFont="1" applyFill="1" applyBorder="1" applyAlignment="1">
      <alignment horizontal="left" vertical="center"/>
    </xf>
    <xf numFmtId="0" fontId="18" fillId="3" borderId="8" xfId="0" applyFont="1" applyFill="1" applyBorder="1" applyAlignment="1">
      <alignment horizontal="center" vertical="center" wrapText="1"/>
    </xf>
    <xf numFmtId="0" fontId="19" fillId="6" borderId="0" xfId="0" applyFont="1" applyFill="1" applyAlignment="1">
      <alignment horizontal="left" vertical="center" wrapText="1"/>
    </xf>
    <xf numFmtId="0" fontId="18" fillId="3" borderId="19" xfId="0" applyFont="1" applyFill="1" applyBorder="1" applyAlignment="1">
      <alignment horizontal="center" vertical="center"/>
    </xf>
    <xf numFmtId="0" fontId="18" fillId="3" borderId="21" xfId="0" applyFont="1" applyFill="1" applyBorder="1" applyAlignment="1">
      <alignment horizontal="center" vertical="center"/>
    </xf>
    <xf numFmtId="0" fontId="18" fillId="3" borderId="20" xfId="0" applyFont="1" applyFill="1" applyBorder="1" applyAlignment="1">
      <alignment horizontal="center" vertical="center" wrapText="1"/>
    </xf>
    <xf numFmtId="0" fontId="18" fillId="3" borderId="13" xfId="0" applyFont="1" applyFill="1" applyBorder="1" applyAlignment="1">
      <alignment horizontal="center" vertical="center" wrapText="1"/>
    </xf>
    <xf numFmtId="1" fontId="18" fillId="3" borderId="20" xfId="0" applyNumberFormat="1" applyFont="1" applyFill="1" applyBorder="1" applyAlignment="1">
      <alignment horizontal="center" vertical="center" wrapText="1"/>
    </xf>
    <xf numFmtId="1" fontId="18" fillId="3" borderId="13" xfId="0" applyNumberFormat="1"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17" xfId="0" applyFont="1" applyFill="1" applyBorder="1" applyAlignment="1">
      <alignment horizontal="center" vertical="center" wrapText="1"/>
    </xf>
    <xf numFmtId="0" fontId="0" fillId="0" borderId="0" xfId="0" applyAlignment="1" applyProtection="1">
      <protection locked="0"/>
    </xf>
    <xf numFmtId="0" fontId="0" fillId="0" borderId="45" xfId="0" applyBorder="1" applyAlignment="1" applyProtection="1">
      <protection locked="0"/>
    </xf>
    <xf numFmtId="0" fontId="0" fillId="0" borderId="46" xfId="0" applyBorder="1" applyAlignment="1" applyProtection="1">
      <protection locked="0"/>
    </xf>
    <xf numFmtId="0" fontId="0" fillId="0" borderId="37" xfId="0" applyBorder="1" applyAlignment="1" applyProtection="1">
      <protection locked="0"/>
    </xf>
    <xf numFmtId="0" fontId="0" fillId="0" borderId="38" xfId="0" applyBorder="1" applyAlignment="1" applyProtection="1">
      <protection locked="0"/>
    </xf>
    <xf numFmtId="0" fontId="0" fillId="0" borderId="39" xfId="0" applyBorder="1" applyAlignment="1" applyProtection="1">
      <protection locked="0"/>
    </xf>
    <xf numFmtId="0" fontId="0" fillId="0" borderId="40" xfId="0" applyBorder="1" applyAlignment="1" applyProtection="1">
      <protection locked="0"/>
    </xf>
    <xf numFmtId="0" fontId="0" fillId="0" borderId="41" xfId="0" applyBorder="1" applyAlignment="1" applyProtection="1">
      <protection locked="0"/>
    </xf>
    <xf numFmtId="0" fontId="0" fillId="0" borderId="42" xfId="0" applyBorder="1" applyAlignment="1" applyProtection="1">
      <protection locked="0"/>
    </xf>
    <xf numFmtId="0" fontId="0" fillId="0" borderId="43" xfId="0" applyBorder="1" applyAlignment="1" applyProtection="1">
      <protection locked="0"/>
    </xf>
    <xf numFmtId="0" fontId="0" fillId="6" borderId="0" xfId="0" applyFill="1" applyAlignment="1"/>
  </cellXfs>
  <cellStyles count="60">
    <cellStyle name="Att1" xfId="52" xr:uid="{00000000-0005-0000-0000-000037000000}"/>
    <cellStyle name="Comma 10" xfId="42" xr:uid="{00000000-0005-0000-0000-00002C000000}"/>
    <cellStyle name="Comma 2" xfId="7" xr:uid="{00000000-0005-0000-0000-000009000000}"/>
    <cellStyle name="Comma 2 2" xfId="19" xr:uid="{00000000-0005-0000-0000-000015000000}"/>
    <cellStyle name="Comma 2 2 2" xfId="21" xr:uid="{00000000-0005-0000-0000-000017000000}"/>
    <cellStyle name="Comma 2 2 2 2" xfId="35" xr:uid="{00000000-0005-0000-0000-000025000000}"/>
    <cellStyle name="Comma 2 2 3" xfId="33" xr:uid="{00000000-0005-0000-0000-000023000000}"/>
    <cellStyle name="Comma 2 3" xfId="29" xr:uid="{00000000-0005-0000-0000-00001F000000}"/>
    <cellStyle name="Comma 2 3 2" xfId="38" xr:uid="{00000000-0005-0000-0000-000028000000}"/>
    <cellStyle name="Comma 2 4" xfId="31" xr:uid="{00000000-0005-0000-0000-000021000000}"/>
    <cellStyle name="Comma 3" xfId="12" xr:uid="{00000000-0005-0000-0000-00000E000000}"/>
    <cellStyle name="Comma 3 2" xfId="20" xr:uid="{00000000-0005-0000-0000-000016000000}"/>
    <cellStyle name="Comma 3 2 2" xfId="22" xr:uid="{00000000-0005-0000-0000-000018000000}"/>
    <cellStyle name="Comma 3 2 2 2" xfId="36" xr:uid="{00000000-0005-0000-0000-000026000000}"/>
    <cellStyle name="Comma 3 2 3" xfId="34" xr:uid="{00000000-0005-0000-0000-000024000000}"/>
    <cellStyle name="Comma 3 3" xfId="32" xr:uid="{00000000-0005-0000-0000-000022000000}"/>
    <cellStyle name="Comma 4 14 2" xfId="46" xr:uid="{00000000-0005-0000-0000-000030000000}"/>
    <cellStyle name="Comma 4 19" xfId="45" xr:uid="{00000000-0005-0000-0000-00002F000000}"/>
    <cellStyle name="Comma 4 3" xfId="24" xr:uid="{00000000-0005-0000-0000-00001A000000}"/>
    <cellStyle name="Comma 4 3 2" xfId="37" xr:uid="{00000000-0005-0000-0000-000027000000}"/>
    <cellStyle name="DateShort 2" xfId="5" xr:uid="{00000000-0005-0000-0000-000007000000}"/>
    <cellStyle name="Descriptor text" xfId="4" xr:uid="{00000000-0005-0000-0000-000006000000}"/>
    <cellStyle name="Descriptor text 2" xfId="56" xr:uid="{02BD3453-35FD-442E-9F8E-58BC2D18D241}"/>
    <cellStyle name="Heading" xfId="3" xr:uid="{00000000-0005-0000-0000-000005000000}"/>
    <cellStyle name="Heading 1" xfId="1" builtinId="16"/>
    <cellStyle name="Heading 1 2" xfId="43" xr:uid="{00000000-0005-0000-0000-00002D000000}"/>
    <cellStyle name="Heading 2" xfId="2" builtinId="17"/>
    <cellStyle name="Heading 2 2" xfId="16" xr:uid="{00000000-0005-0000-0000-000012000000}"/>
    <cellStyle name="Heading 5" xfId="58" xr:uid="{FD544188-2A1B-40C6-A2EC-CD3553280271}"/>
    <cellStyle name="Hyperlink" xfId="59" builtinId="8"/>
    <cellStyle name="Input%" xfId="9" xr:uid="{00000000-0005-0000-0000-00000B000000}"/>
    <cellStyle name="InputStyle" xfId="8" xr:uid="{00000000-0005-0000-0000-00000A000000}"/>
    <cellStyle name="Normal" xfId="0" builtinId="0"/>
    <cellStyle name="Normal 12" xfId="44" xr:uid="{00000000-0005-0000-0000-00002E000000}"/>
    <cellStyle name="Normal 2" xfId="6" xr:uid="{00000000-0005-0000-0000-000008000000}"/>
    <cellStyle name="Normal 2 2" xfId="17" xr:uid="{00000000-0005-0000-0000-000013000000}"/>
    <cellStyle name="Normal 2 3 2" xfId="26" xr:uid="{00000000-0005-0000-0000-00001C000000}"/>
    <cellStyle name="Normal 2 4 2" xfId="23" xr:uid="{00000000-0005-0000-0000-000019000000}"/>
    <cellStyle name="Normal 2 5" xfId="13" xr:uid="{00000000-0005-0000-0000-00000F000000}"/>
    <cellStyle name="Normal 2 5 2" xfId="53" xr:uid="{00000000-0005-0000-0000-00003A000000}"/>
    <cellStyle name="Normal 3" xfId="10" xr:uid="{00000000-0005-0000-0000-00000C000000}"/>
    <cellStyle name="Normal 3 2 2" xfId="15" xr:uid="{00000000-0005-0000-0000-000011000000}"/>
    <cellStyle name="Normal 3 2 4 4" xfId="49" xr:uid="{00000000-0005-0000-0000-000033000000}"/>
    <cellStyle name="Normal 3 3" xfId="51" xr:uid="{00000000-0005-0000-0000-000036000000}"/>
    <cellStyle name="Normal 3 7" xfId="18" xr:uid="{00000000-0005-0000-0000-000014000000}"/>
    <cellStyle name="Normal 4" xfId="11" xr:uid="{00000000-0005-0000-0000-00000D000000}"/>
    <cellStyle name="Normal 4 2 2" xfId="28" xr:uid="{00000000-0005-0000-0000-00001E000000}"/>
    <cellStyle name="Normal 4 3" xfId="40" xr:uid="{00000000-0005-0000-0000-00002A000000}"/>
    <cellStyle name="Normal 4 4" xfId="54" xr:uid="{00000000-0005-0000-0000-00003B000000}"/>
    <cellStyle name="Normal 4 4 2" xfId="47" xr:uid="{00000000-0005-0000-0000-000031000000}"/>
    <cellStyle name="Normal 5" xfId="57" xr:uid="{94FAEC9F-89BF-41BA-B3F8-FBB5C49FA608}"/>
    <cellStyle name="Normal 5 2" xfId="41" xr:uid="{00000000-0005-0000-0000-00002B000000}"/>
    <cellStyle name="Normal 7" xfId="48" xr:uid="{00000000-0005-0000-0000-000032000000}"/>
    <cellStyle name="Normal 7 2" xfId="14" xr:uid="{00000000-0005-0000-0000-000010000000}"/>
    <cellStyle name="Normal 8" xfId="55" xr:uid="{00000000-0005-0000-0000-00003C000000}"/>
    <cellStyle name="Normal 8 2 2 2" xfId="39" xr:uid="{00000000-0005-0000-0000-000029000000}"/>
    <cellStyle name="Normal 8 2 3" xfId="30" xr:uid="{00000000-0005-0000-0000-000020000000}"/>
    <cellStyle name="Percent 2 2" xfId="50" xr:uid="{00000000-0005-0000-0000-000034000000}"/>
    <cellStyle name="Percent 2 4" xfId="25" xr:uid="{00000000-0005-0000-0000-00001B000000}"/>
    <cellStyle name="Validation error" xfId="27" xr:uid="{00000000-0005-0000-0000-00001D000000}"/>
  </cellStyles>
  <dxfs count="0"/>
  <tableStyles count="1" defaultTableStyle="TableStyleMedium2" defaultPivotStyle="PivotStyleLight16">
    <tableStyle name="Invisible" pivot="0" table="0" count="0" xr9:uid="{107B2243-60B3-49B5-9042-6B7738A565CB}"/>
  </tableStyles>
  <colors>
    <mruColors>
      <color rgb="FFFFF0D0"/>
      <color rgb="FF84CEFF"/>
      <color rgb="FF0071CE"/>
      <color rgb="FFFF84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wat PPT">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noFill/>
      </a:spPr>
      <a:bodyPr wrap="none" lIns="0" tIns="0" rIns="0" bIns="0" rtlCol="0">
        <a:spAutoFit/>
      </a:bodyPr>
      <a:lstStyle>
        <a:defPPr>
          <a:defRPr dirty="0" err="1" smtClean="0">
            <a:solidFill>
              <a:schemeClr val="bg1"/>
            </a:solidFill>
          </a:defRPr>
        </a:defPPr>
      </a:lstStyle>
    </a:txDef>
  </a:objectDefaults>
  <a:extraClrSchemeLst/>
  <a:extLst>
    <a:ext uri="{05A4C25C-085E-4340-85A3-A5531E510DB2}">
      <thm15:themeFamily xmlns:thm15="http://schemas.microsoft.com/office/thememl/2012/main" name="Ofwat PPT" id="{D06EF821-5838-42C1-9306-F5FEA921E25C}" vid="{704D4045-0AFB-4F99-9D5F-4111DEAA6D81}"/>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E6D8B-3C9B-47FA-8F0C-13CA3AC70176}">
  <dimension ref="A1:G29"/>
  <sheetViews>
    <sheetView topLeftCell="A12" zoomScaleNormal="100" workbookViewId="0">
      <selection activeCell="H18" sqref="H18:H20"/>
    </sheetView>
  </sheetViews>
  <sheetFormatPr defaultColWidth="9" defaultRowHeight="14.25"/>
  <cols>
    <col min="1" max="1" width="2.75" style="51" customWidth="1"/>
    <col min="2" max="2" width="63" style="51" customWidth="1"/>
    <col min="3" max="3" width="9" style="51"/>
    <col min="4" max="4" width="17.5" style="51" customWidth="1"/>
    <col min="5" max="5" width="3.375" style="51" customWidth="1"/>
    <col min="6" max="6" width="9" style="51"/>
    <col min="7" max="7" width="29.625" style="51" customWidth="1"/>
    <col min="8" max="16384" width="9" style="51"/>
  </cols>
  <sheetData>
    <row r="1" spans="1:7">
      <c r="A1" s="51" t="s">
        <v>0</v>
      </c>
    </row>
    <row r="2" spans="1:7" ht="19.5">
      <c r="B2" s="117" t="s">
        <v>1</v>
      </c>
      <c r="C2" s="132"/>
      <c r="D2" s="132"/>
      <c r="E2" s="132"/>
      <c r="F2" s="132"/>
      <c r="G2" s="132"/>
    </row>
    <row r="4" spans="1:7" ht="15">
      <c r="B4" s="115" t="s">
        <v>2</v>
      </c>
      <c r="C4" s="133"/>
      <c r="D4" s="133"/>
      <c r="E4" s="133"/>
      <c r="F4" s="133"/>
      <c r="G4" s="134"/>
    </row>
    <row r="5" spans="1:7" ht="20.25" customHeight="1">
      <c r="B5" s="118" t="s">
        <v>3</v>
      </c>
      <c r="C5" s="135"/>
      <c r="D5" s="135"/>
      <c r="E5" s="135"/>
      <c r="F5" s="135"/>
      <c r="G5" s="136"/>
    </row>
    <row r="6" spans="1:7" ht="20.25" customHeight="1">
      <c r="B6" s="137"/>
      <c r="C6" s="132"/>
      <c r="D6" s="132"/>
      <c r="E6" s="132"/>
      <c r="F6" s="132"/>
      <c r="G6" s="138"/>
    </row>
    <row r="7" spans="1:7" ht="114" customHeight="1">
      <c r="B7" s="139"/>
      <c r="C7" s="140"/>
      <c r="D7" s="140"/>
      <c r="E7" s="140"/>
      <c r="F7" s="140"/>
      <c r="G7" s="141"/>
    </row>
    <row r="8" spans="1:7" ht="15">
      <c r="B8" s="115" t="s">
        <v>4</v>
      </c>
      <c r="C8" s="133"/>
      <c r="D8" s="133"/>
      <c r="E8" s="133"/>
      <c r="F8" s="133"/>
      <c r="G8" s="134"/>
    </row>
    <row r="9" spans="1:7" ht="29.1" customHeight="1">
      <c r="B9" s="118" t="s">
        <v>5</v>
      </c>
      <c r="C9" s="135"/>
      <c r="D9" s="135"/>
      <c r="E9" s="135"/>
      <c r="F9" s="135"/>
      <c r="G9" s="136"/>
    </row>
    <row r="10" spans="1:7" ht="29.1" customHeight="1">
      <c r="B10" s="137"/>
      <c r="C10" s="132"/>
      <c r="D10" s="132"/>
      <c r="E10" s="132"/>
      <c r="F10" s="132"/>
      <c r="G10" s="138"/>
    </row>
    <row r="11" spans="1:7" ht="29.1" customHeight="1">
      <c r="B11" s="137"/>
      <c r="C11" s="132"/>
      <c r="D11" s="132"/>
      <c r="E11" s="132"/>
      <c r="F11" s="132"/>
      <c r="G11" s="138"/>
    </row>
    <row r="12" spans="1:7" ht="29.1" customHeight="1">
      <c r="B12" s="137"/>
      <c r="C12" s="132"/>
      <c r="D12" s="132"/>
      <c r="E12" s="132"/>
      <c r="F12" s="132"/>
      <c r="G12" s="138"/>
    </row>
    <row r="13" spans="1:7" ht="29.1" customHeight="1">
      <c r="B13" s="137"/>
      <c r="C13" s="132"/>
      <c r="D13" s="132"/>
      <c r="E13" s="132"/>
      <c r="F13" s="132"/>
      <c r="G13" s="138"/>
    </row>
    <row r="14" spans="1:7" ht="29.1" customHeight="1">
      <c r="B14" s="137"/>
      <c r="C14" s="132"/>
      <c r="D14" s="132"/>
      <c r="E14" s="132"/>
      <c r="F14" s="132"/>
      <c r="G14" s="138"/>
    </row>
    <row r="15" spans="1:7" ht="29.1" customHeight="1">
      <c r="B15" s="137"/>
      <c r="C15" s="132"/>
      <c r="D15" s="132"/>
      <c r="E15" s="132"/>
      <c r="F15" s="132"/>
      <c r="G15" s="138"/>
    </row>
    <row r="16" spans="1:7" ht="29.1" customHeight="1">
      <c r="B16" s="137"/>
      <c r="C16" s="132"/>
      <c r="D16" s="132"/>
      <c r="E16" s="132"/>
      <c r="F16" s="132"/>
      <c r="G16" s="138"/>
    </row>
    <row r="17" spans="2:7" ht="29.1" customHeight="1">
      <c r="B17" s="137"/>
      <c r="C17" s="132"/>
      <c r="D17" s="132"/>
      <c r="E17" s="132"/>
      <c r="F17" s="132"/>
      <c r="G17" s="138"/>
    </row>
    <row r="18" spans="2:7" ht="29.1" customHeight="1">
      <c r="B18" s="137"/>
      <c r="C18" s="132"/>
      <c r="D18" s="132"/>
      <c r="E18" s="132"/>
      <c r="F18" s="132"/>
      <c r="G18" s="138"/>
    </row>
    <row r="19" spans="2:7" ht="29.1" customHeight="1">
      <c r="B19" s="137"/>
      <c r="C19" s="132"/>
      <c r="D19" s="132"/>
      <c r="E19" s="132"/>
      <c r="F19" s="132"/>
      <c r="G19" s="138"/>
    </row>
    <row r="20" spans="2:7" ht="76.5" customHeight="1">
      <c r="B20" s="139"/>
      <c r="C20" s="140"/>
      <c r="D20" s="140"/>
      <c r="E20" s="140"/>
      <c r="F20" s="140"/>
      <c r="G20" s="141"/>
    </row>
    <row r="21" spans="2:7" ht="15">
      <c r="B21" s="115" t="s">
        <v>6</v>
      </c>
      <c r="C21" s="133"/>
      <c r="D21" s="133"/>
      <c r="E21" s="133"/>
      <c r="F21" s="133"/>
      <c r="G21" s="134"/>
    </row>
    <row r="22" spans="2:7" ht="20.25" customHeight="1">
      <c r="B22" s="116" t="s">
        <v>7</v>
      </c>
      <c r="C22" s="135"/>
      <c r="D22" s="135"/>
      <c r="E22" s="135"/>
      <c r="F22" s="135"/>
      <c r="G22" s="136"/>
    </row>
    <row r="23" spans="2:7" ht="20.25" customHeight="1">
      <c r="B23" s="139"/>
      <c r="C23" s="140"/>
      <c r="D23" s="140"/>
      <c r="E23" s="140"/>
      <c r="F23" s="140"/>
      <c r="G23" s="141"/>
    </row>
    <row r="24" spans="2:7" ht="15">
      <c r="B24" s="115" t="s">
        <v>8</v>
      </c>
      <c r="C24" s="133"/>
      <c r="D24" s="133"/>
      <c r="E24" s="133"/>
      <c r="F24" s="133"/>
      <c r="G24" s="134"/>
    </row>
    <row r="25" spans="2:7" ht="20.25" customHeight="1">
      <c r="B25" s="116" t="s">
        <v>9</v>
      </c>
      <c r="C25" s="135"/>
      <c r="D25" s="135"/>
      <c r="E25" s="135"/>
      <c r="F25" s="135"/>
      <c r="G25" s="136"/>
    </row>
    <row r="26" spans="2:7" ht="20.25" customHeight="1">
      <c r="B26" s="139"/>
      <c r="C26" s="140"/>
      <c r="D26" s="140"/>
      <c r="E26" s="140"/>
      <c r="F26" s="140"/>
      <c r="G26" s="141"/>
    </row>
    <row r="27" spans="2:7">
      <c r="B27" s="79"/>
    </row>
    <row r="29" spans="2:7" ht="20.25" customHeight="1">
      <c r="B29" s="71"/>
    </row>
  </sheetData>
  <mergeCells count="9">
    <mergeCell ref="B21:G21"/>
    <mergeCell ref="B22:G23"/>
    <mergeCell ref="B24:G24"/>
    <mergeCell ref="B25:G26"/>
    <mergeCell ref="B2:G2"/>
    <mergeCell ref="B4:G4"/>
    <mergeCell ref="B5:G7"/>
    <mergeCell ref="B8:G8"/>
    <mergeCell ref="B9:G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F22F9-B448-42A3-8812-2053EB06DF0C}">
  <dimension ref="A2:E28"/>
  <sheetViews>
    <sheetView zoomScale="80" zoomScaleNormal="80" workbookViewId="0">
      <selection activeCell="B4" sqref="B4"/>
    </sheetView>
  </sheetViews>
  <sheetFormatPr defaultRowHeight="14.25"/>
  <cols>
    <col min="1" max="1" width="2.125" customWidth="1"/>
    <col min="2" max="2" width="45.25" bestFit="1" customWidth="1"/>
    <col min="3" max="3" width="27.125" bestFit="1" customWidth="1"/>
    <col min="4" max="4" width="8.625" bestFit="1" customWidth="1"/>
    <col min="5" max="5" width="16.5" customWidth="1"/>
  </cols>
  <sheetData>
    <row r="2" spans="1:5" s="51" customFormat="1" ht="20.25" customHeight="1">
      <c r="B2" s="119" t="s">
        <v>10</v>
      </c>
      <c r="C2" s="119"/>
      <c r="D2" s="52"/>
      <c r="E2" s="52"/>
    </row>
    <row r="3" spans="1:5" s="51" customFormat="1" ht="20.25" customHeight="1" thickBot="1">
      <c r="B3" s="53"/>
      <c r="C3" s="53"/>
    </row>
    <row r="4" spans="1:5" s="51" customFormat="1" ht="20.25" customHeight="1" thickBot="1">
      <c r="A4" s="54"/>
      <c r="B4" s="55" t="s">
        <v>11</v>
      </c>
      <c r="C4" s="56" t="s">
        <v>12</v>
      </c>
    </row>
    <row r="5" spans="1:5" s="51" customFormat="1" ht="20.25" customHeight="1"/>
    <row r="6" spans="1:5" ht="19.5">
      <c r="B6" s="52" t="s">
        <v>13</v>
      </c>
      <c r="C6" s="52"/>
      <c r="D6" s="52"/>
      <c r="E6" s="52"/>
    </row>
    <row r="7" spans="1:5" ht="15" thickBot="1">
      <c r="B7" s="58"/>
      <c r="C7" s="58"/>
      <c r="D7" s="57"/>
      <c r="E7" s="57"/>
    </row>
    <row r="8" spans="1:5" ht="30.75" thickBot="1">
      <c r="B8" s="59" t="s">
        <v>14</v>
      </c>
      <c r="C8" s="60" t="s">
        <v>15</v>
      </c>
      <c r="D8" s="60" t="s">
        <v>16</v>
      </c>
      <c r="E8" s="61" t="s">
        <v>17</v>
      </c>
    </row>
    <row r="9" spans="1:5">
      <c r="B9" s="62"/>
      <c r="C9" s="63" t="s">
        <v>18</v>
      </c>
      <c r="D9" s="63" t="s">
        <v>19</v>
      </c>
      <c r="E9" s="64" t="s">
        <v>20</v>
      </c>
    </row>
    <row r="10" spans="1:5">
      <c r="B10" s="65" t="s">
        <v>21</v>
      </c>
      <c r="C10" s="66" t="s">
        <v>21</v>
      </c>
      <c r="D10" s="66" t="s">
        <v>22</v>
      </c>
      <c r="E10" s="67" t="s">
        <v>23</v>
      </c>
    </row>
    <row r="11" spans="1:5">
      <c r="B11" s="65" t="s">
        <v>24</v>
      </c>
      <c r="C11" s="66" t="s">
        <v>25</v>
      </c>
      <c r="D11" s="66" t="s">
        <v>26</v>
      </c>
      <c r="E11" s="67" t="s">
        <v>20</v>
      </c>
    </row>
    <row r="12" spans="1:5">
      <c r="B12" s="65" t="s">
        <v>27</v>
      </c>
      <c r="C12" s="66" t="s">
        <v>28</v>
      </c>
      <c r="D12" s="66" t="s">
        <v>29</v>
      </c>
      <c r="E12" s="67" t="s">
        <v>23</v>
      </c>
    </row>
    <row r="13" spans="1:5">
      <c r="B13" s="65" t="s">
        <v>30</v>
      </c>
      <c r="C13" s="66" t="s">
        <v>31</v>
      </c>
      <c r="D13" s="66" t="s">
        <v>32</v>
      </c>
      <c r="E13" s="67" t="s">
        <v>20</v>
      </c>
    </row>
    <row r="14" spans="1:5">
      <c r="B14" s="65" t="s">
        <v>33</v>
      </c>
      <c r="C14" s="66" t="s">
        <v>34</v>
      </c>
      <c r="D14" s="66" t="s">
        <v>35</v>
      </c>
      <c r="E14" s="67" t="s">
        <v>20</v>
      </c>
    </row>
    <row r="15" spans="1:5">
      <c r="B15" s="65" t="s">
        <v>36</v>
      </c>
      <c r="C15" s="66" t="s">
        <v>37</v>
      </c>
      <c r="D15" s="66" t="s">
        <v>38</v>
      </c>
      <c r="E15" s="67" t="s">
        <v>20</v>
      </c>
    </row>
    <row r="16" spans="1:5">
      <c r="B16" s="65" t="s">
        <v>39</v>
      </c>
      <c r="C16" s="66" t="s">
        <v>40</v>
      </c>
      <c r="D16" s="66" t="s">
        <v>41</v>
      </c>
      <c r="E16" s="67" t="s">
        <v>23</v>
      </c>
    </row>
    <row r="17" spans="2:5">
      <c r="B17" s="65" t="s">
        <v>42</v>
      </c>
      <c r="C17" s="66" t="s">
        <v>43</v>
      </c>
      <c r="D17" s="66" t="s">
        <v>44</v>
      </c>
      <c r="E17" s="67" t="s">
        <v>20</v>
      </c>
    </row>
    <row r="18" spans="2:5">
      <c r="B18" s="65" t="s">
        <v>45</v>
      </c>
      <c r="C18" s="66" t="s">
        <v>46</v>
      </c>
      <c r="D18" s="66" t="s">
        <v>47</v>
      </c>
      <c r="E18" s="67" t="s">
        <v>23</v>
      </c>
    </row>
    <row r="19" spans="2:5">
      <c r="B19" s="65" t="s">
        <v>48</v>
      </c>
      <c r="C19" s="66" t="s">
        <v>49</v>
      </c>
      <c r="D19" s="66" t="s">
        <v>50</v>
      </c>
      <c r="E19" s="67" t="s">
        <v>23</v>
      </c>
    </row>
    <row r="20" spans="2:5">
      <c r="B20" s="65" t="s">
        <v>51</v>
      </c>
      <c r="C20" s="66" t="s">
        <v>52</v>
      </c>
      <c r="D20" s="66" t="s">
        <v>53</v>
      </c>
      <c r="E20" s="67" t="s">
        <v>20</v>
      </c>
    </row>
    <row r="21" spans="2:5">
      <c r="B21" s="65" t="s">
        <v>54</v>
      </c>
      <c r="C21" s="66" t="s">
        <v>55</v>
      </c>
      <c r="D21" s="66" t="s">
        <v>56</v>
      </c>
      <c r="E21" s="67" t="s">
        <v>20</v>
      </c>
    </row>
    <row r="22" spans="2:5">
      <c r="B22" s="65" t="s">
        <v>57</v>
      </c>
      <c r="C22" s="66" t="s">
        <v>58</v>
      </c>
      <c r="D22" s="66" t="s">
        <v>59</v>
      </c>
      <c r="E22" s="67" t="s">
        <v>20</v>
      </c>
    </row>
    <row r="23" spans="2:5">
      <c r="B23" s="65" t="s">
        <v>60</v>
      </c>
      <c r="C23" s="66" t="s">
        <v>61</v>
      </c>
      <c r="D23" s="66" t="s">
        <v>62</v>
      </c>
      <c r="E23" s="67" t="s">
        <v>23</v>
      </c>
    </row>
    <row r="24" spans="2:5">
      <c r="B24" s="65" t="s">
        <v>63</v>
      </c>
      <c r="C24" s="66" t="s">
        <v>63</v>
      </c>
      <c r="D24" s="66" t="s">
        <v>64</v>
      </c>
      <c r="E24" s="67" t="s">
        <v>20</v>
      </c>
    </row>
    <row r="25" spans="2:5">
      <c r="B25" s="65" t="s">
        <v>65</v>
      </c>
      <c r="C25" s="66" t="s">
        <v>66</v>
      </c>
      <c r="D25" s="66" t="s">
        <v>11</v>
      </c>
      <c r="E25" s="67" t="s">
        <v>20</v>
      </c>
    </row>
    <row r="26" spans="2:5">
      <c r="B26" s="65" t="s">
        <v>67</v>
      </c>
      <c r="C26" s="66" t="s">
        <v>68</v>
      </c>
      <c r="D26" s="66" t="s">
        <v>69</v>
      </c>
      <c r="E26" s="67" t="s">
        <v>20</v>
      </c>
    </row>
    <row r="27" spans="2:5">
      <c r="B27" s="65" t="s">
        <v>70</v>
      </c>
      <c r="C27" s="66" t="s">
        <v>71</v>
      </c>
      <c r="D27" s="66" t="s">
        <v>72</v>
      </c>
      <c r="E27" s="67" t="s">
        <v>20</v>
      </c>
    </row>
    <row r="28" spans="2:5" ht="15" thickBot="1">
      <c r="B28" s="68" t="s">
        <v>73</v>
      </c>
      <c r="C28" s="69" t="s">
        <v>74</v>
      </c>
      <c r="D28" s="69" t="s">
        <v>75</v>
      </c>
      <c r="E28" s="70" t="s">
        <v>20</v>
      </c>
    </row>
  </sheetData>
  <mergeCells count="1">
    <mergeCell ref="B2:C2"/>
  </mergeCells>
  <dataValidations count="1">
    <dataValidation type="list" allowBlank="1" showInputMessage="1" showErrorMessage="1" sqref="B4" xr:uid="{40B4B813-4B70-4FAB-A63B-41DECD3723EA}">
      <formula1>$D$10:$D$28</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83A2A-4CB1-4ABB-B352-A839FDC7EE39}">
  <sheetPr>
    <tabColor rgb="FF0071CE"/>
  </sheetPr>
  <dimension ref="A1:AF34"/>
  <sheetViews>
    <sheetView topLeftCell="C18" zoomScale="80" zoomScaleNormal="80" workbookViewId="0">
      <selection activeCell="G28" sqref="G28"/>
    </sheetView>
  </sheetViews>
  <sheetFormatPr defaultColWidth="9" defaultRowHeight="14.25"/>
  <cols>
    <col min="1" max="1" width="1.625" style="6" customWidth="1"/>
    <col min="2" max="2" width="82.375" style="6" customWidth="1"/>
    <col min="3" max="3" width="17.75" style="6" customWidth="1"/>
    <col min="4" max="4" width="20.5" style="6" customWidth="1"/>
    <col min="5" max="5" width="22.75" style="6" customWidth="1"/>
    <col min="6" max="6" width="26.375" style="6" customWidth="1"/>
    <col min="7" max="7" width="15.875" style="6" customWidth="1"/>
    <col min="8" max="9" width="6.5" style="6" customWidth="1"/>
    <col min="10" max="10" width="13.375" style="6" customWidth="1"/>
    <col min="11" max="11" width="14.5" style="6" customWidth="1"/>
    <col min="12" max="16" width="13.375" style="6" customWidth="1"/>
    <col min="17" max="17" width="14.5" style="6" customWidth="1"/>
    <col min="18" max="27" width="13.375" style="6" customWidth="1"/>
    <col min="28" max="28" width="5.625" style="6" customWidth="1"/>
    <col min="29" max="29" width="12.125" style="6" customWidth="1"/>
    <col min="30" max="30" width="3" style="6" customWidth="1"/>
    <col min="31" max="31" width="9" style="6"/>
    <col min="32" max="16384" width="9" style="32"/>
  </cols>
  <sheetData>
    <row r="1" spans="1:32" s="51" customFormat="1" ht="20.25" customHeigh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row>
    <row r="2" spans="1:32" s="51" customFormat="1" ht="20.25" customHeight="1">
      <c r="A2" s="73"/>
      <c r="B2" s="105" t="s">
        <v>76</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row>
    <row r="3" spans="1:32" s="51" customFormat="1" ht="20.25" customHeight="1">
      <c r="A3" s="73"/>
      <c r="B3" s="76" t="str">
        <f ca="1">INDIRECT("Validation!B4")</f>
        <v>TMS</v>
      </c>
      <c r="C3" s="77"/>
      <c r="D3" s="77"/>
      <c r="E3" s="78"/>
      <c r="F3" s="78"/>
      <c r="G3" s="78"/>
      <c r="H3" s="78"/>
      <c r="I3" s="78"/>
      <c r="J3" s="78"/>
      <c r="K3" s="78"/>
      <c r="L3" s="78"/>
      <c r="M3" s="78"/>
      <c r="N3" s="78"/>
      <c r="O3" s="78"/>
      <c r="P3" s="78"/>
      <c r="Q3" s="78"/>
      <c r="R3" s="78"/>
      <c r="S3" s="78"/>
      <c r="T3" s="78"/>
      <c r="U3" s="78"/>
      <c r="V3" s="78"/>
      <c r="W3" s="78"/>
      <c r="X3" s="78"/>
      <c r="Y3" s="78"/>
      <c r="Z3" s="78"/>
      <c r="AA3" s="78"/>
      <c r="AB3" s="78"/>
      <c r="AC3" s="78"/>
      <c r="AD3" s="78"/>
    </row>
    <row r="4" spans="1:32" ht="31.5" customHeight="1">
      <c r="A4" s="11"/>
      <c r="B4" s="120" t="s">
        <v>77</v>
      </c>
      <c r="C4" s="120"/>
      <c r="D4" s="120"/>
      <c r="E4" s="120"/>
      <c r="F4" s="120"/>
      <c r="G4" s="120"/>
      <c r="H4" s="142"/>
      <c r="I4" s="142"/>
      <c r="J4" s="142"/>
      <c r="K4" s="142"/>
      <c r="L4" s="142"/>
      <c r="M4" s="142"/>
      <c r="N4" s="142"/>
      <c r="O4" s="142"/>
      <c r="P4" s="142"/>
      <c r="Q4" s="142"/>
      <c r="R4" s="142"/>
      <c r="S4" s="142"/>
      <c r="T4" s="142"/>
      <c r="U4" s="142"/>
      <c r="V4" s="142"/>
      <c r="W4" s="142"/>
      <c r="X4" s="142"/>
      <c r="Y4" s="142"/>
      <c r="Z4" s="142"/>
      <c r="AA4" s="142"/>
      <c r="AB4" s="142"/>
      <c r="AC4" s="142"/>
      <c r="AD4" s="142"/>
      <c r="AF4" s="6"/>
    </row>
    <row r="5" spans="1:32" ht="20.25" customHeight="1" thickBot="1">
      <c r="A5" s="11"/>
      <c r="B5" s="122"/>
      <c r="C5" s="122"/>
      <c r="D5" s="122"/>
      <c r="E5" s="122"/>
      <c r="F5" s="122"/>
      <c r="G5" s="122"/>
      <c r="H5" s="142"/>
      <c r="I5" s="142"/>
      <c r="J5" s="142"/>
      <c r="K5" s="142"/>
      <c r="L5" s="142"/>
      <c r="M5" s="142"/>
      <c r="N5" s="142"/>
      <c r="O5" s="142"/>
      <c r="P5" s="142"/>
      <c r="Q5" s="142"/>
      <c r="R5" s="142"/>
      <c r="S5" s="142"/>
      <c r="T5" s="142"/>
      <c r="U5" s="34"/>
      <c r="V5" s="34"/>
      <c r="W5" s="34"/>
      <c r="X5" s="34"/>
      <c r="Y5" s="34"/>
      <c r="Z5" s="34"/>
      <c r="AA5" s="34"/>
      <c r="AB5" s="34"/>
      <c r="AC5" s="34"/>
      <c r="AD5" s="34"/>
    </row>
    <row r="6" spans="1:32" ht="40.5" customHeight="1" thickBot="1">
      <c r="A6" s="11"/>
      <c r="B6" s="123" t="s">
        <v>78</v>
      </c>
      <c r="C6" s="125" t="s">
        <v>79</v>
      </c>
      <c r="D6" s="125" t="s">
        <v>80</v>
      </c>
      <c r="E6" s="125" t="s">
        <v>81</v>
      </c>
      <c r="F6" s="125" t="s">
        <v>82</v>
      </c>
      <c r="G6" s="125" t="s">
        <v>83</v>
      </c>
      <c r="H6" s="125" t="s">
        <v>84</v>
      </c>
      <c r="I6" s="127" t="s">
        <v>85</v>
      </c>
      <c r="J6" s="121" t="s">
        <v>86</v>
      </c>
      <c r="K6" s="121"/>
      <c r="L6" s="121"/>
      <c r="M6" s="121"/>
      <c r="N6" s="121"/>
      <c r="O6" s="121"/>
      <c r="P6" s="121" t="s">
        <v>87</v>
      </c>
      <c r="Q6" s="121"/>
      <c r="R6" s="121"/>
      <c r="S6" s="121"/>
      <c r="T6" s="121"/>
      <c r="U6" s="121"/>
      <c r="V6" s="121" t="s">
        <v>88</v>
      </c>
      <c r="W6" s="121"/>
      <c r="X6" s="121"/>
      <c r="Y6" s="121"/>
      <c r="Z6" s="121"/>
      <c r="AA6" s="121"/>
      <c r="AB6" s="34"/>
      <c r="AC6" s="34"/>
      <c r="AD6" s="34"/>
    </row>
    <row r="7" spans="1:32" s="7" customFormat="1" ht="45.75" customHeight="1" thickBot="1">
      <c r="A7" s="11"/>
      <c r="B7" s="124"/>
      <c r="C7" s="126"/>
      <c r="D7" s="126"/>
      <c r="E7" s="126"/>
      <c r="F7" s="126"/>
      <c r="G7" s="126"/>
      <c r="H7" s="126"/>
      <c r="I7" s="128"/>
      <c r="J7" s="5" t="s">
        <v>89</v>
      </c>
      <c r="K7" s="5" t="s">
        <v>90</v>
      </c>
      <c r="L7" s="5" t="s">
        <v>91</v>
      </c>
      <c r="M7" s="5" t="s">
        <v>92</v>
      </c>
      <c r="N7" s="5" t="s">
        <v>93</v>
      </c>
      <c r="O7" s="5" t="s">
        <v>94</v>
      </c>
      <c r="P7" s="5" t="s">
        <v>89</v>
      </c>
      <c r="Q7" s="5" t="s">
        <v>90</v>
      </c>
      <c r="R7" s="5" t="s">
        <v>91</v>
      </c>
      <c r="S7" s="5" t="s">
        <v>92</v>
      </c>
      <c r="T7" s="5" t="s">
        <v>93</v>
      </c>
      <c r="U7" s="5" t="s">
        <v>94</v>
      </c>
      <c r="V7" s="5" t="s">
        <v>89</v>
      </c>
      <c r="W7" s="5" t="s">
        <v>90</v>
      </c>
      <c r="X7" s="5" t="s">
        <v>91</v>
      </c>
      <c r="Y7" s="5" t="s">
        <v>92</v>
      </c>
      <c r="Z7" s="5" t="s">
        <v>93</v>
      </c>
      <c r="AA7" s="4" t="s">
        <v>94</v>
      </c>
      <c r="AB7" s="15"/>
      <c r="AC7" s="12" t="s">
        <v>95</v>
      </c>
      <c r="AD7" s="20"/>
      <c r="AE7" s="13"/>
      <c r="AF7" s="13"/>
    </row>
    <row r="8" spans="1:32" s="7" customFormat="1" ht="20.25" customHeight="1" thickBot="1">
      <c r="A8" s="11"/>
      <c r="B8" s="106"/>
      <c r="C8" s="19"/>
      <c r="D8" s="19"/>
      <c r="E8" s="19"/>
      <c r="F8" s="19"/>
      <c r="G8" s="19"/>
      <c r="H8" s="19"/>
      <c r="I8" s="35"/>
      <c r="J8" s="19"/>
      <c r="K8" s="19"/>
      <c r="L8" s="19"/>
      <c r="M8" s="19"/>
      <c r="N8" s="19"/>
      <c r="O8" s="19"/>
      <c r="P8" s="19"/>
      <c r="Q8" s="19"/>
      <c r="R8" s="19"/>
      <c r="S8" s="19"/>
      <c r="T8" s="19"/>
      <c r="U8" s="19"/>
      <c r="V8" s="19"/>
      <c r="W8" s="19"/>
      <c r="X8" s="19"/>
      <c r="Y8" s="19"/>
      <c r="Z8" s="19"/>
      <c r="AA8" s="19"/>
      <c r="AB8" s="15"/>
      <c r="AC8" s="19"/>
      <c r="AD8" s="19"/>
      <c r="AE8" s="14"/>
      <c r="AF8" s="14"/>
    </row>
    <row r="9" spans="1:32" s="7" customFormat="1" ht="60">
      <c r="A9" s="11"/>
      <c r="B9" s="80" t="s">
        <v>96</v>
      </c>
      <c r="C9" s="83" t="s">
        <v>97</v>
      </c>
      <c r="D9" s="83"/>
      <c r="E9" s="84" t="s">
        <v>98</v>
      </c>
      <c r="F9" s="83" t="s">
        <v>99</v>
      </c>
      <c r="G9" s="84" t="s">
        <v>100</v>
      </c>
      <c r="H9" s="17" t="s">
        <v>101</v>
      </c>
      <c r="I9" s="21">
        <v>3</v>
      </c>
      <c r="J9" s="44">
        <v>42.253</v>
      </c>
      <c r="K9" s="44">
        <v>46.226999999999997</v>
      </c>
      <c r="L9" s="44">
        <v>54.865000000000002</v>
      </c>
      <c r="M9" s="44">
        <v>60.167000000000002</v>
      </c>
      <c r="N9" s="44">
        <v>16.161000000000001</v>
      </c>
      <c r="O9" s="30">
        <f xml:space="preserve"> SUM(J9:N9)</f>
        <v>219.673</v>
      </c>
      <c r="P9" s="44">
        <v>0</v>
      </c>
      <c r="Q9" s="44">
        <v>0</v>
      </c>
      <c r="R9" s="44">
        <v>0</v>
      </c>
      <c r="S9" s="44">
        <v>16.122</v>
      </c>
      <c r="T9" s="44">
        <v>315.84800000000001</v>
      </c>
      <c r="U9" s="30">
        <f xml:space="preserve"> SUM(P9:T9)</f>
        <v>331.97</v>
      </c>
      <c r="V9" s="37">
        <f xml:space="preserve"> SUM(J9,P9)</f>
        <v>42.253</v>
      </c>
      <c r="W9" s="37">
        <f t="shared" ref="W9:W18" si="0" xml:space="preserve"> SUM(K9,Q9)</f>
        <v>46.226999999999997</v>
      </c>
      <c r="X9" s="37">
        <f t="shared" ref="X9:X18" si="1" xml:space="preserve"> SUM(L9,R9)</f>
        <v>54.865000000000002</v>
      </c>
      <c r="Y9" s="37">
        <f t="shared" ref="Y9:Y18" si="2" xml:space="preserve"> SUM(M9,S9)</f>
        <v>76.289000000000001</v>
      </c>
      <c r="Z9" s="37">
        <f t="shared" ref="Z9:Z18" si="3" xml:space="preserve"> SUM(N9,T9)</f>
        <v>332.00900000000001</v>
      </c>
      <c r="AA9" s="37">
        <f xml:space="preserve"> SUM(V9:Z9)</f>
        <v>551.64300000000003</v>
      </c>
      <c r="AB9" s="36"/>
      <c r="AC9" s="3" t="s">
        <v>102</v>
      </c>
      <c r="AD9" s="6"/>
      <c r="AE9" s="6"/>
      <c r="AF9" s="6"/>
    </row>
    <row r="10" spans="1:32" s="7" customFormat="1" ht="60">
      <c r="A10" s="11"/>
      <c r="B10" s="81" t="s">
        <v>96</v>
      </c>
      <c r="C10" s="85" t="s">
        <v>97</v>
      </c>
      <c r="D10" s="85"/>
      <c r="E10" s="86" t="s">
        <v>98</v>
      </c>
      <c r="F10" s="85" t="s">
        <v>103</v>
      </c>
      <c r="G10" s="86" t="s">
        <v>100</v>
      </c>
      <c r="H10" s="16" t="s">
        <v>101</v>
      </c>
      <c r="I10" s="22">
        <v>3</v>
      </c>
      <c r="J10" s="38">
        <v>1.3080000000000001</v>
      </c>
      <c r="K10" s="38">
        <v>1.5129999999999999</v>
      </c>
      <c r="L10" s="38">
        <v>1.964</v>
      </c>
      <c r="M10" s="38">
        <v>2.238</v>
      </c>
      <c r="N10" s="38">
        <v>0.85099999999999998</v>
      </c>
      <c r="O10" s="39">
        <f t="shared" ref="O10:O18" si="4" xml:space="preserve"> SUM(J10:N10)</f>
        <v>7.8739999999999997</v>
      </c>
      <c r="P10" s="38">
        <v>0</v>
      </c>
      <c r="Q10" s="38">
        <v>0</v>
      </c>
      <c r="R10" s="38">
        <v>0</v>
      </c>
      <c r="S10" s="38">
        <v>0.84899999999999998</v>
      </c>
      <c r="T10" s="38">
        <v>1.7050000000000001</v>
      </c>
      <c r="U10" s="39">
        <f t="shared" ref="U10:U18" si="5" xml:space="preserve"> SUM(P10:T10)</f>
        <v>2.5540000000000003</v>
      </c>
      <c r="V10" s="40">
        <f t="shared" ref="V10:V18" si="6" xml:space="preserve"> SUM(J10,P10)</f>
        <v>1.3080000000000001</v>
      </c>
      <c r="W10" s="40">
        <f t="shared" si="0"/>
        <v>1.5129999999999999</v>
      </c>
      <c r="X10" s="40">
        <f t="shared" si="1"/>
        <v>1.964</v>
      </c>
      <c r="Y10" s="40">
        <f t="shared" si="2"/>
        <v>3.0869999999999997</v>
      </c>
      <c r="Z10" s="40">
        <f t="shared" si="3"/>
        <v>2.556</v>
      </c>
      <c r="AA10" s="40">
        <f t="shared" ref="AA10:AA18" si="7" xml:space="preserve"> SUM(V10:Z10)</f>
        <v>10.428000000000001</v>
      </c>
      <c r="AB10" s="36"/>
      <c r="AC10" s="2" t="s">
        <v>104</v>
      </c>
      <c r="AD10" s="6"/>
      <c r="AE10" s="6"/>
      <c r="AF10" s="6"/>
    </row>
    <row r="11" spans="1:32" s="7" customFormat="1" ht="60">
      <c r="A11" s="11"/>
      <c r="B11" s="81" t="s">
        <v>105</v>
      </c>
      <c r="C11" s="85" t="s">
        <v>97</v>
      </c>
      <c r="D11" s="85"/>
      <c r="E11" s="86" t="s">
        <v>98</v>
      </c>
      <c r="F11" s="85" t="s">
        <v>99</v>
      </c>
      <c r="G11" s="86" t="s">
        <v>100</v>
      </c>
      <c r="H11" s="16" t="s">
        <v>101</v>
      </c>
      <c r="I11" s="22">
        <v>3</v>
      </c>
      <c r="J11" s="38">
        <v>4.0179999999999998</v>
      </c>
      <c r="K11" s="38">
        <v>4.0359999999999996</v>
      </c>
      <c r="L11" s="38">
        <v>4.0540000000000003</v>
      </c>
      <c r="M11" s="38">
        <v>4.0730000000000004</v>
      </c>
      <c r="N11" s="38">
        <v>4.0910000000000002</v>
      </c>
      <c r="O11" s="39">
        <f t="shared" si="4"/>
        <v>20.271999999999998</v>
      </c>
      <c r="P11" s="38">
        <v>0</v>
      </c>
      <c r="Q11" s="38">
        <v>0</v>
      </c>
      <c r="R11" s="38">
        <v>5.7489999999999997</v>
      </c>
      <c r="S11" s="38">
        <v>11.548999999999999</v>
      </c>
      <c r="T11" s="38">
        <v>11.601000000000001</v>
      </c>
      <c r="U11" s="39">
        <f t="shared" si="5"/>
        <v>28.899000000000001</v>
      </c>
      <c r="V11" s="40">
        <f t="shared" si="6"/>
        <v>4.0179999999999998</v>
      </c>
      <c r="W11" s="40">
        <f t="shared" si="0"/>
        <v>4.0359999999999996</v>
      </c>
      <c r="X11" s="40">
        <f t="shared" si="1"/>
        <v>9.8030000000000008</v>
      </c>
      <c r="Y11" s="40">
        <f t="shared" si="2"/>
        <v>15.622</v>
      </c>
      <c r="Z11" s="40">
        <f t="shared" si="3"/>
        <v>15.692</v>
      </c>
      <c r="AA11" s="40">
        <f t="shared" si="7"/>
        <v>49.170999999999999</v>
      </c>
      <c r="AB11" s="36"/>
      <c r="AC11" s="2" t="s">
        <v>106</v>
      </c>
      <c r="AD11" s="6"/>
      <c r="AE11" s="6"/>
      <c r="AF11" s="6"/>
    </row>
    <row r="12" spans="1:32" s="7" customFormat="1" ht="60">
      <c r="A12" s="11"/>
      <c r="B12" s="81" t="s">
        <v>107</v>
      </c>
      <c r="C12" s="85" t="s">
        <v>97</v>
      </c>
      <c r="D12" s="85"/>
      <c r="E12" s="86" t="s">
        <v>98</v>
      </c>
      <c r="F12" s="85" t="s">
        <v>108</v>
      </c>
      <c r="G12" s="86" t="s">
        <v>100</v>
      </c>
      <c r="H12" s="16" t="s">
        <v>101</v>
      </c>
      <c r="I12" s="22">
        <v>3</v>
      </c>
      <c r="J12" s="38">
        <v>13.888999999999999</v>
      </c>
      <c r="K12" s="38">
        <v>12.507999999999999</v>
      </c>
      <c r="L12" s="38">
        <v>14.148999999999999</v>
      </c>
      <c r="M12" s="38">
        <v>29.695</v>
      </c>
      <c r="N12" s="38">
        <v>83.941999999999993</v>
      </c>
      <c r="O12" s="39">
        <f t="shared" si="4"/>
        <v>154.18299999999999</v>
      </c>
      <c r="P12" s="38">
        <v>0</v>
      </c>
      <c r="Q12" s="38">
        <v>0</v>
      </c>
      <c r="R12" s="38">
        <v>0</v>
      </c>
      <c r="S12" s="38">
        <v>0</v>
      </c>
      <c r="T12" s="38">
        <v>0</v>
      </c>
      <c r="U12" s="39">
        <f t="shared" si="5"/>
        <v>0</v>
      </c>
      <c r="V12" s="40">
        <f t="shared" si="6"/>
        <v>13.888999999999999</v>
      </c>
      <c r="W12" s="40">
        <f t="shared" si="0"/>
        <v>12.507999999999999</v>
      </c>
      <c r="X12" s="40">
        <f t="shared" si="1"/>
        <v>14.148999999999999</v>
      </c>
      <c r="Y12" s="40">
        <f t="shared" si="2"/>
        <v>29.695</v>
      </c>
      <c r="Z12" s="40">
        <f t="shared" si="3"/>
        <v>83.941999999999993</v>
      </c>
      <c r="AA12" s="40">
        <f t="shared" si="7"/>
        <v>154.18299999999999</v>
      </c>
      <c r="AB12" s="36"/>
      <c r="AC12" s="2" t="s">
        <v>109</v>
      </c>
      <c r="AD12" s="6"/>
      <c r="AE12" s="6"/>
      <c r="AF12" s="6"/>
    </row>
    <row r="13" spans="1:32" s="7" customFormat="1" ht="45">
      <c r="A13" s="11"/>
      <c r="B13" s="113" t="s">
        <v>110</v>
      </c>
      <c r="C13" s="85" t="s">
        <v>97</v>
      </c>
      <c r="D13" s="85"/>
      <c r="E13" s="86" t="s">
        <v>98</v>
      </c>
      <c r="F13" s="85" t="s">
        <v>99</v>
      </c>
      <c r="G13" s="86" t="s">
        <v>100</v>
      </c>
      <c r="H13" s="16" t="s">
        <v>101</v>
      </c>
      <c r="I13" s="22">
        <v>3</v>
      </c>
      <c r="J13" s="38">
        <v>16.591000000000001</v>
      </c>
      <c r="K13" s="38">
        <v>15.321999999999999</v>
      </c>
      <c r="L13" s="38">
        <v>0</v>
      </c>
      <c r="M13" s="38">
        <v>0</v>
      </c>
      <c r="N13" s="38">
        <v>0</v>
      </c>
      <c r="O13" s="39">
        <f t="shared" si="4"/>
        <v>31.913</v>
      </c>
      <c r="P13" s="38">
        <v>0</v>
      </c>
      <c r="Q13" s="38">
        <v>0</v>
      </c>
      <c r="R13" s="38">
        <v>0</v>
      </c>
      <c r="S13" s="38">
        <v>0</v>
      </c>
      <c r="T13" s="38">
        <v>0</v>
      </c>
      <c r="U13" s="39">
        <f t="shared" si="5"/>
        <v>0</v>
      </c>
      <c r="V13" s="40">
        <f t="shared" si="6"/>
        <v>16.591000000000001</v>
      </c>
      <c r="W13" s="40">
        <f t="shared" si="0"/>
        <v>15.321999999999999</v>
      </c>
      <c r="X13" s="40">
        <f t="shared" si="1"/>
        <v>0</v>
      </c>
      <c r="Y13" s="40">
        <f t="shared" si="2"/>
        <v>0</v>
      </c>
      <c r="Z13" s="40">
        <f t="shared" si="3"/>
        <v>0</v>
      </c>
      <c r="AA13" s="40">
        <f t="shared" si="7"/>
        <v>31.913</v>
      </c>
      <c r="AB13" s="36"/>
      <c r="AC13" s="2" t="s">
        <v>111</v>
      </c>
      <c r="AD13" s="6"/>
      <c r="AE13" s="6"/>
      <c r="AF13" s="6"/>
    </row>
    <row r="14" spans="1:32" s="7" customFormat="1" ht="20.45" customHeight="1">
      <c r="A14" s="11"/>
      <c r="B14" s="108" t="s">
        <v>112</v>
      </c>
      <c r="C14" s="85" t="s">
        <v>97</v>
      </c>
      <c r="D14" s="85"/>
      <c r="E14" s="86" t="s">
        <v>98</v>
      </c>
      <c r="F14" s="85" t="s">
        <v>99</v>
      </c>
      <c r="G14" s="86" t="s">
        <v>100</v>
      </c>
      <c r="H14" s="16" t="s">
        <v>101</v>
      </c>
      <c r="I14" s="22">
        <v>3</v>
      </c>
      <c r="J14" s="38">
        <v>3.359</v>
      </c>
      <c r="K14" s="38">
        <v>12.856</v>
      </c>
      <c r="L14" s="38">
        <v>12.717000000000001</v>
      </c>
      <c r="M14" s="38">
        <v>14.599</v>
      </c>
      <c r="N14" s="38">
        <v>15.276</v>
      </c>
      <c r="O14" s="39">
        <f t="shared" si="4"/>
        <v>58.807000000000002</v>
      </c>
      <c r="P14" s="38">
        <v>0</v>
      </c>
      <c r="Q14" s="38">
        <v>0</v>
      </c>
      <c r="R14" s="38">
        <v>0</v>
      </c>
      <c r="S14" s="38">
        <v>15.207000000000001</v>
      </c>
      <c r="T14" s="38">
        <v>101.855</v>
      </c>
      <c r="U14" s="39">
        <f t="shared" si="5"/>
        <v>117.06200000000001</v>
      </c>
      <c r="V14" s="40">
        <f t="shared" si="6"/>
        <v>3.359</v>
      </c>
      <c r="W14" s="40">
        <f t="shared" si="0"/>
        <v>12.856</v>
      </c>
      <c r="X14" s="40">
        <f t="shared" si="1"/>
        <v>12.717000000000001</v>
      </c>
      <c r="Y14" s="40">
        <f t="shared" si="2"/>
        <v>29.806000000000001</v>
      </c>
      <c r="Z14" s="40">
        <f t="shared" si="3"/>
        <v>117.131</v>
      </c>
      <c r="AA14" s="40">
        <f t="shared" si="7"/>
        <v>175.869</v>
      </c>
      <c r="AB14" s="36"/>
      <c r="AC14" s="2" t="s">
        <v>113</v>
      </c>
      <c r="AD14" s="6"/>
      <c r="AE14" s="6"/>
      <c r="AF14" s="6"/>
    </row>
    <row r="15" spans="1:32" s="7" customFormat="1" ht="20.45" customHeight="1" thickBot="1">
      <c r="A15" s="11"/>
      <c r="B15" s="108" t="s">
        <v>114</v>
      </c>
      <c r="C15" s="85" t="s">
        <v>97</v>
      </c>
      <c r="D15" s="85"/>
      <c r="E15" s="86" t="s">
        <v>115</v>
      </c>
      <c r="F15" s="85" t="s">
        <v>116</v>
      </c>
      <c r="G15" s="88" t="s">
        <v>117</v>
      </c>
      <c r="H15" s="16" t="s">
        <v>101</v>
      </c>
      <c r="I15" s="22">
        <v>3</v>
      </c>
      <c r="J15" s="38">
        <v>10.747</v>
      </c>
      <c r="K15" s="38">
        <v>0</v>
      </c>
      <c r="L15" s="38">
        <v>0</v>
      </c>
      <c r="M15" s="38">
        <v>0</v>
      </c>
      <c r="N15" s="38">
        <v>0</v>
      </c>
      <c r="O15" s="39">
        <f t="shared" si="4"/>
        <v>10.747</v>
      </c>
      <c r="P15" s="38">
        <v>22.564</v>
      </c>
      <c r="Q15" s="38">
        <v>48.594999999999999</v>
      </c>
      <c r="R15" s="38">
        <v>54.128999999999998</v>
      </c>
      <c r="S15" s="38">
        <v>31.776</v>
      </c>
      <c r="T15" s="38">
        <v>11.305</v>
      </c>
      <c r="U15" s="39">
        <f t="shared" si="5"/>
        <v>168.369</v>
      </c>
      <c r="V15" s="40">
        <f t="shared" si="6"/>
        <v>33.311</v>
      </c>
      <c r="W15" s="40">
        <f t="shared" si="0"/>
        <v>48.594999999999999</v>
      </c>
      <c r="X15" s="40">
        <f t="shared" si="1"/>
        <v>54.128999999999998</v>
      </c>
      <c r="Y15" s="40">
        <f t="shared" si="2"/>
        <v>31.776</v>
      </c>
      <c r="Z15" s="40">
        <f t="shared" si="3"/>
        <v>11.305</v>
      </c>
      <c r="AA15" s="40">
        <f t="shared" si="7"/>
        <v>179.11600000000001</v>
      </c>
      <c r="AB15" s="36"/>
      <c r="AC15" s="2" t="s">
        <v>118</v>
      </c>
      <c r="AD15" s="6"/>
      <c r="AE15" s="6"/>
      <c r="AF15" s="6"/>
    </row>
    <row r="16" spans="1:32" s="7" customFormat="1" ht="20.45" customHeight="1" thickBot="1">
      <c r="A16" s="11"/>
      <c r="B16" s="108" t="s">
        <v>119</v>
      </c>
      <c r="C16" s="85" t="s">
        <v>97</v>
      </c>
      <c r="D16" s="85"/>
      <c r="E16" s="86" t="s">
        <v>120</v>
      </c>
      <c r="F16" s="85" t="s">
        <v>116</v>
      </c>
      <c r="G16" s="88" t="s">
        <v>117</v>
      </c>
      <c r="H16" s="16" t="s">
        <v>101</v>
      </c>
      <c r="I16" s="22">
        <v>3</v>
      </c>
      <c r="J16" s="38">
        <v>29.640999999999998</v>
      </c>
      <c r="K16" s="38">
        <v>0</v>
      </c>
      <c r="L16" s="38">
        <v>0</v>
      </c>
      <c r="M16" s="38">
        <v>0</v>
      </c>
      <c r="N16" s="38">
        <v>0</v>
      </c>
      <c r="O16" s="39">
        <f t="shared" si="4"/>
        <v>29.640999999999998</v>
      </c>
      <c r="P16" s="38">
        <v>9.5220000000000002</v>
      </c>
      <c r="Q16" s="38">
        <v>56.151000000000003</v>
      </c>
      <c r="R16" s="38">
        <v>76.905000000000001</v>
      </c>
      <c r="S16" s="38">
        <v>139.60900000000001</v>
      </c>
      <c r="T16" s="38">
        <v>182.19200000000001</v>
      </c>
      <c r="U16" s="39">
        <f t="shared" si="5"/>
        <v>464.37900000000002</v>
      </c>
      <c r="V16" s="40">
        <f t="shared" si="6"/>
        <v>39.162999999999997</v>
      </c>
      <c r="W16" s="40">
        <f t="shared" si="0"/>
        <v>56.151000000000003</v>
      </c>
      <c r="X16" s="40">
        <f t="shared" si="1"/>
        <v>76.905000000000001</v>
      </c>
      <c r="Y16" s="40">
        <f t="shared" si="2"/>
        <v>139.60900000000001</v>
      </c>
      <c r="Z16" s="40">
        <f t="shared" si="3"/>
        <v>182.19200000000001</v>
      </c>
      <c r="AA16" s="40">
        <f t="shared" si="7"/>
        <v>494.02</v>
      </c>
      <c r="AB16" s="36"/>
      <c r="AC16" s="2" t="s">
        <v>121</v>
      </c>
      <c r="AD16" s="6"/>
      <c r="AE16" s="6"/>
      <c r="AF16" s="6"/>
    </row>
    <row r="17" spans="1:32" s="7" customFormat="1" ht="20.45" customHeight="1" thickBot="1">
      <c r="A17" s="11"/>
      <c r="B17" s="108" t="s">
        <v>119</v>
      </c>
      <c r="C17" s="85" t="s">
        <v>97</v>
      </c>
      <c r="D17" s="85"/>
      <c r="E17" s="86" t="s">
        <v>120</v>
      </c>
      <c r="F17" s="85" t="s">
        <v>103</v>
      </c>
      <c r="G17" s="88" t="s">
        <v>117</v>
      </c>
      <c r="H17" s="16" t="s">
        <v>101</v>
      </c>
      <c r="I17" s="22">
        <v>3</v>
      </c>
      <c r="J17" s="38">
        <v>0.38100000000000001</v>
      </c>
      <c r="K17" s="38">
        <v>0</v>
      </c>
      <c r="L17" s="38">
        <v>0</v>
      </c>
      <c r="M17" s="38">
        <v>0</v>
      </c>
      <c r="N17" s="38">
        <v>0</v>
      </c>
      <c r="O17" s="39">
        <f t="shared" si="4"/>
        <v>0.38100000000000001</v>
      </c>
      <c r="P17" s="38">
        <v>0.252</v>
      </c>
      <c r="Q17" s="38">
        <v>0.84299999999999997</v>
      </c>
      <c r="R17" s="38">
        <v>1.0549999999999999</v>
      </c>
      <c r="S17" s="38">
        <v>1.6910000000000001</v>
      </c>
      <c r="T17" s="38">
        <v>2.1230000000000002</v>
      </c>
      <c r="U17" s="39">
        <f t="shared" si="5"/>
        <v>5.9640000000000004</v>
      </c>
      <c r="V17" s="40">
        <f t="shared" si="6"/>
        <v>0.63300000000000001</v>
      </c>
      <c r="W17" s="40">
        <f t="shared" si="0"/>
        <v>0.84299999999999997</v>
      </c>
      <c r="X17" s="40">
        <f t="shared" si="1"/>
        <v>1.0549999999999999</v>
      </c>
      <c r="Y17" s="40">
        <f t="shared" si="2"/>
        <v>1.6910000000000001</v>
      </c>
      <c r="Z17" s="40">
        <f t="shared" si="3"/>
        <v>2.1230000000000002</v>
      </c>
      <c r="AA17" s="40">
        <f t="shared" si="7"/>
        <v>6.3449999999999998</v>
      </c>
      <c r="AB17" s="36"/>
      <c r="AC17" s="2" t="s">
        <v>122</v>
      </c>
      <c r="AD17" s="6"/>
      <c r="AE17" s="6"/>
      <c r="AF17" s="6"/>
    </row>
    <row r="18" spans="1:32" s="7" customFormat="1" ht="20.45" customHeight="1" thickBot="1">
      <c r="A18" s="11"/>
      <c r="B18" s="109" t="s">
        <v>123</v>
      </c>
      <c r="C18" s="87" t="s">
        <v>97</v>
      </c>
      <c r="D18" s="87"/>
      <c r="E18" s="88" t="s">
        <v>124</v>
      </c>
      <c r="F18" s="87" t="s">
        <v>125</v>
      </c>
      <c r="G18" s="88" t="s">
        <v>117</v>
      </c>
      <c r="H18" s="18" t="s">
        <v>101</v>
      </c>
      <c r="I18" s="23">
        <v>3</v>
      </c>
      <c r="J18" s="41">
        <v>8</v>
      </c>
      <c r="K18" s="41">
        <v>8</v>
      </c>
      <c r="L18" s="41">
        <v>0</v>
      </c>
      <c r="M18" s="41">
        <v>0</v>
      </c>
      <c r="N18" s="41">
        <v>0</v>
      </c>
      <c r="O18" s="42">
        <f t="shared" si="4"/>
        <v>16</v>
      </c>
      <c r="P18" s="41">
        <v>0</v>
      </c>
      <c r="Q18" s="41">
        <v>0</v>
      </c>
      <c r="R18" s="41">
        <v>15.1</v>
      </c>
      <c r="S18" s="41">
        <v>37.700000000000003</v>
      </c>
      <c r="T18" s="41">
        <v>98</v>
      </c>
      <c r="U18" s="42">
        <f t="shared" si="5"/>
        <v>150.80000000000001</v>
      </c>
      <c r="V18" s="43">
        <f t="shared" si="6"/>
        <v>8</v>
      </c>
      <c r="W18" s="43">
        <f t="shared" si="0"/>
        <v>8</v>
      </c>
      <c r="X18" s="43">
        <f t="shared" si="1"/>
        <v>15.1</v>
      </c>
      <c r="Y18" s="43">
        <f t="shared" si="2"/>
        <v>37.700000000000003</v>
      </c>
      <c r="Z18" s="43">
        <f t="shared" si="3"/>
        <v>98</v>
      </c>
      <c r="AA18" s="43">
        <f t="shared" si="7"/>
        <v>166.8</v>
      </c>
      <c r="AB18" s="36"/>
      <c r="AC18" s="1" t="s">
        <v>126</v>
      </c>
      <c r="AD18" s="6"/>
      <c r="AE18" s="6"/>
      <c r="AF18" s="6"/>
    </row>
    <row r="19" spans="1:32" s="7" customFormat="1" ht="20.45" customHeight="1">
      <c r="A19" s="11"/>
      <c r="B19" s="110"/>
      <c r="C19" s="28"/>
      <c r="D19" s="28"/>
      <c r="E19" s="28"/>
      <c r="F19" s="28"/>
      <c r="G19" s="28"/>
      <c r="H19" s="31"/>
      <c r="I19" s="31"/>
      <c r="J19" s="24"/>
      <c r="K19" s="24"/>
      <c r="L19" s="24"/>
      <c r="M19" s="27"/>
      <c r="N19" s="27"/>
      <c r="O19" s="27"/>
      <c r="P19" s="24"/>
      <c r="Q19" s="24"/>
      <c r="R19" s="24"/>
      <c r="S19" s="27"/>
      <c r="T19" s="27"/>
      <c r="U19" s="27"/>
      <c r="V19" s="27"/>
      <c r="W19" s="27"/>
      <c r="X19" s="27"/>
      <c r="Y19" s="27"/>
      <c r="Z19" s="27"/>
      <c r="AA19" s="27"/>
      <c r="AB19" s="36"/>
      <c r="AC19" s="26"/>
      <c r="AD19" s="8"/>
      <c r="AE19" s="6"/>
      <c r="AF19" s="6"/>
    </row>
    <row r="20" spans="1:32" ht="31.5" customHeight="1">
      <c r="A20" s="11"/>
      <c r="B20" s="120" t="s">
        <v>127</v>
      </c>
      <c r="C20" s="120"/>
      <c r="D20" s="120"/>
      <c r="E20" s="120"/>
      <c r="F20" s="120"/>
      <c r="G20" s="120"/>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F20" s="6"/>
    </row>
    <row r="21" spans="1:32" ht="20.25" customHeight="1" thickBot="1">
      <c r="A21" s="11"/>
      <c r="B21" s="122"/>
      <c r="C21" s="122"/>
      <c r="D21" s="122"/>
      <c r="E21" s="122"/>
      <c r="F21" s="122"/>
      <c r="G21" s="122"/>
      <c r="H21" s="142"/>
      <c r="I21" s="142"/>
      <c r="J21" s="142"/>
      <c r="K21" s="142"/>
      <c r="L21" s="142"/>
      <c r="M21" s="142"/>
      <c r="N21" s="142"/>
      <c r="O21" s="142"/>
      <c r="P21" s="142"/>
      <c r="Q21" s="142"/>
      <c r="R21" s="142"/>
      <c r="S21" s="142"/>
      <c r="T21" s="142"/>
      <c r="U21" s="34"/>
      <c r="V21" s="34"/>
      <c r="W21" s="34"/>
      <c r="X21" s="34"/>
      <c r="Y21" s="34"/>
      <c r="Z21" s="34"/>
      <c r="AA21" s="34"/>
      <c r="AB21" s="34"/>
      <c r="AC21" s="34"/>
      <c r="AD21" s="34"/>
    </row>
    <row r="22" spans="1:32" ht="40.5" customHeight="1" thickBot="1">
      <c r="A22" s="11"/>
      <c r="B22" s="123" t="s">
        <v>78</v>
      </c>
      <c r="C22" s="125" t="s">
        <v>79</v>
      </c>
      <c r="D22" s="125" t="s">
        <v>80</v>
      </c>
      <c r="E22" s="125" t="s">
        <v>128</v>
      </c>
      <c r="F22" s="125" t="s">
        <v>82</v>
      </c>
      <c r="G22" s="125" t="s">
        <v>83</v>
      </c>
      <c r="H22" s="125" t="s">
        <v>84</v>
      </c>
      <c r="I22" s="127" t="s">
        <v>85</v>
      </c>
      <c r="J22" s="121" t="s">
        <v>86</v>
      </c>
      <c r="K22" s="121"/>
      <c r="L22" s="121"/>
      <c r="M22" s="121"/>
      <c r="N22" s="121"/>
      <c r="O22" s="121"/>
      <c r="P22" s="121" t="s">
        <v>87</v>
      </c>
      <c r="Q22" s="121"/>
      <c r="R22" s="121"/>
      <c r="S22" s="121"/>
      <c r="T22" s="121"/>
      <c r="U22" s="121"/>
      <c r="V22" s="121" t="s">
        <v>88</v>
      </c>
      <c r="W22" s="121"/>
      <c r="X22" s="121"/>
      <c r="Y22" s="121"/>
      <c r="Z22" s="121"/>
      <c r="AA22" s="121"/>
      <c r="AB22" s="34"/>
      <c r="AC22" s="34"/>
      <c r="AD22" s="34"/>
    </row>
    <row r="23" spans="1:32" s="7" customFormat="1" ht="45.75" customHeight="1" thickBot="1">
      <c r="A23" s="11"/>
      <c r="B23" s="124"/>
      <c r="C23" s="126"/>
      <c r="D23" s="126"/>
      <c r="E23" s="126"/>
      <c r="F23" s="126"/>
      <c r="G23" s="126"/>
      <c r="H23" s="126"/>
      <c r="I23" s="128"/>
      <c r="J23" s="5" t="s">
        <v>89</v>
      </c>
      <c r="K23" s="5" t="s">
        <v>90</v>
      </c>
      <c r="L23" s="5" t="s">
        <v>91</v>
      </c>
      <c r="M23" s="5" t="s">
        <v>92</v>
      </c>
      <c r="N23" s="5" t="s">
        <v>93</v>
      </c>
      <c r="O23" s="5" t="s">
        <v>94</v>
      </c>
      <c r="P23" s="5" t="s">
        <v>89</v>
      </c>
      <c r="Q23" s="5" t="s">
        <v>90</v>
      </c>
      <c r="R23" s="5" t="s">
        <v>91</v>
      </c>
      <c r="S23" s="5" t="s">
        <v>92</v>
      </c>
      <c r="T23" s="5" t="s">
        <v>93</v>
      </c>
      <c r="U23" s="5" t="s">
        <v>94</v>
      </c>
      <c r="V23" s="5" t="s">
        <v>89</v>
      </c>
      <c r="W23" s="5" t="s">
        <v>90</v>
      </c>
      <c r="X23" s="5" t="s">
        <v>91</v>
      </c>
      <c r="Y23" s="5" t="s">
        <v>92</v>
      </c>
      <c r="Z23" s="5" t="s">
        <v>93</v>
      </c>
      <c r="AA23" s="4" t="s">
        <v>94</v>
      </c>
      <c r="AB23" s="15"/>
      <c r="AC23" s="12" t="s">
        <v>95</v>
      </c>
      <c r="AD23" s="20"/>
      <c r="AE23" s="13"/>
      <c r="AF23" s="13"/>
    </row>
    <row r="24" spans="1:32" s="7" customFormat="1" ht="20.25" customHeight="1" thickBot="1">
      <c r="A24" s="11"/>
      <c r="B24" s="106"/>
      <c r="C24" s="19"/>
      <c r="D24" s="19"/>
      <c r="E24" s="19"/>
      <c r="F24" s="19"/>
      <c r="G24" s="19"/>
      <c r="H24" s="19"/>
      <c r="I24" s="35"/>
      <c r="J24" s="19"/>
      <c r="K24" s="19"/>
      <c r="L24" s="19"/>
      <c r="M24" s="19"/>
      <c r="N24" s="19"/>
      <c r="O24" s="19"/>
      <c r="P24" s="19"/>
      <c r="Q24" s="19"/>
      <c r="R24" s="19"/>
      <c r="S24" s="19"/>
      <c r="T24" s="19"/>
      <c r="U24" s="19"/>
      <c r="V24" s="19"/>
      <c r="W24" s="19"/>
      <c r="X24" s="19"/>
      <c r="Y24" s="19"/>
      <c r="Z24" s="19"/>
      <c r="AA24" s="19"/>
      <c r="AB24" s="15"/>
      <c r="AC24" s="19"/>
      <c r="AD24" s="19"/>
      <c r="AE24" s="14"/>
      <c r="AF24" s="14"/>
    </row>
    <row r="25" spans="1:32" s="7" customFormat="1" ht="45" customHeight="1">
      <c r="A25" s="11"/>
      <c r="B25" s="107" t="str">
        <f>B9</f>
        <v>New Reservoir - SESRO 150Mm3 (SIPR, TW 55%)</v>
      </c>
      <c r="C25" s="89" t="str">
        <f>IF(ISBLANK(C9), "", C9)</f>
        <v>Yes</v>
      </c>
      <c r="D25" s="89" t="str">
        <f t="shared" ref="D25:G25" si="8">IF(ISBLANK(D9), "", D9)</f>
        <v/>
      </c>
      <c r="E25" s="84" t="s">
        <v>129</v>
      </c>
      <c r="F25" s="89" t="str">
        <f t="shared" si="8"/>
        <v>Water Network Plus</v>
      </c>
      <c r="G25" s="89" t="str">
        <f t="shared" si="8"/>
        <v>ADD24a &amp; CW8 Data Table Commentaries</v>
      </c>
      <c r="H25" s="17" t="s">
        <v>101</v>
      </c>
      <c r="I25" s="21">
        <v>3</v>
      </c>
      <c r="J25" s="44">
        <v>42.063000000000002</v>
      </c>
      <c r="K25" s="44">
        <v>45.811999999999998</v>
      </c>
      <c r="L25" s="44">
        <v>54.128</v>
      </c>
      <c r="M25" s="44">
        <v>59.091000000000001</v>
      </c>
      <c r="N25" s="44">
        <v>15.801</v>
      </c>
      <c r="O25" s="30">
        <f xml:space="preserve"> SUM(J25:N25)</f>
        <v>216.89499999999998</v>
      </c>
      <c r="P25" s="44">
        <v>0</v>
      </c>
      <c r="Q25" s="44">
        <v>0</v>
      </c>
      <c r="R25" s="44">
        <v>0</v>
      </c>
      <c r="S25" s="44">
        <v>15.833</v>
      </c>
      <c r="T25" s="44">
        <v>308.80500000000001</v>
      </c>
      <c r="U25" s="30">
        <f xml:space="preserve"> SUM(P25:T25)</f>
        <v>324.63800000000003</v>
      </c>
      <c r="V25" s="37">
        <f xml:space="preserve"> SUM(J25,P25)</f>
        <v>42.063000000000002</v>
      </c>
      <c r="W25" s="37">
        <f t="shared" ref="W25:W34" si="9" xml:space="preserve"> SUM(K25,Q25)</f>
        <v>45.811999999999998</v>
      </c>
      <c r="X25" s="37">
        <f t="shared" ref="X25:X34" si="10" xml:space="preserve"> SUM(L25,R25)</f>
        <v>54.128</v>
      </c>
      <c r="Y25" s="37">
        <f t="shared" ref="Y25:Y34" si="11" xml:space="preserve"> SUM(M25,S25)</f>
        <v>74.924000000000007</v>
      </c>
      <c r="Z25" s="37">
        <f t="shared" ref="Z25:Z34" si="12" xml:space="preserve"> SUM(N25,T25)</f>
        <v>324.60599999999999</v>
      </c>
      <c r="AA25" s="37">
        <f xml:space="preserve"> SUM(V25:Z25)</f>
        <v>541.53300000000002</v>
      </c>
      <c r="AB25" s="36"/>
      <c r="AC25" s="3" t="s">
        <v>130</v>
      </c>
      <c r="AD25" s="6"/>
      <c r="AE25" s="6"/>
      <c r="AF25" s="6"/>
    </row>
    <row r="26" spans="1:32" s="7" customFormat="1" ht="45" customHeight="1">
      <c r="A26" s="11"/>
      <c r="B26" s="108" t="str">
        <f t="shared" ref="B26:B34" si="13">B10</f>
        <v>New Reservoir - SESRO 150Mm3 (SIPR, TW 55%)</v>
      </c>
      <c r="C26" s="90" t="str">
        <f t="shared" ref="C26:G34" si="14">IF(ISBLANK(C10), "", C10)</f>
        <v>Yes</v>
      </c>
      <c r="D26" s="90" t="str">
        <f t="shared" si="14"/>
        <v/>
      </c>
      <c r="E26" s="86" t="s">
        <v>129</v>
      </c>
      <c r="F26" s="90" t="str">
        <f t="shared" si="14"/>
        <v>Water resources</v>
      </c>
      <c r="G26" s="90" t="str">
        <f t="shared" si="14"/>
        <v>ADD24a &amp; CW8 Data Table Commentaries</v>
      </c>
      <c r="H26" s="16" t="s">
        <v>101</v>
      </c>
      <c r="I26" s="22">
        <v>3</v>
      </c>
      <c r="J26" s="38">
        <v>1.302</v>
      </c>
      <c r="K26" s="38">
        <v>1.5</v>
      </c>
      <c r="L26" s="38">
        <v>1.9370000000000001</v>
      </c>
      <c r="M26" s="38">
        <v>2.198</v>
      </c>
      <c r="N26" s="38">
        <v>0.83199999999999996</v>
      </c>
      <c r="O26" s="39">
        <f t="shared" ref="O26:O34" si="15" xml:space="preserve"> SUM(J26:N26)</f>
        <v>7.7689999999999992</v>
      </c>
      <c r="P26" s="38">
        <v>0</v>
      </c>
      <c r="Q26" s="38">
        <v>0</v>
      </c>
      <c r="R26" s="38">
        <v>0</v>
      </c>
      <c r="S26" s="38">
        <v>0.83299999999999996</v>
      </c>
      <c r="T26" s="38">
        <v>1.667</v>
      </c>
      <c r="U26" s="39">
        <f t="shared" ref="U26:U34" si="16" xml:space="preserve"> SUM(P26:T26)</f>
        <v>2.5</v>
      </c>
      <c r="V26" s="40">
        <f t="shared" ref="V26:V34" si="17" xml:space="preserve"> SUM(J26,P26)</f>
        <v>1.302</v>
      </c>
      <c r="W26" s="40">
        <f t="shared" si="9"/>
        <v>1.5</v>
      </c>
      <c r="X26" s="40">
        <f t="shared" si="10"/>
        <v>1.9370000000000001</v>
      </c>
      <c r="Y26" s="40">
        <f t="shared" si="11"/>
        <v>3.0309999999999997</v>
      </c>
      <c r="Z26" s="40">
        <f t="shared" si="12"/>
        <v>2.4990000000000001</v>
      </c>
      <c r="AA26" s="40">
        <f t="shared" ref="AA26:AA34" si="18" xml:space="preserve"> SUM(V26:Z26)</f>
        <v>10.269</v>
      </c>
      <c r="AB26" s="36"/>
      <c r="AC26" s="2" t="s">
        <v>131</v>
      </c>
      <c r="AD26" s="6"/>
      <c r="AE26" s="6"/>
      <c r="AF26" s="6"/>
    </row>
    <row r="27" spans="1:32" s="7" customFormat="1" ht="60">
      <c r="A27" s="11"/>
      <c r="B27" s="108" t="str">
        <f t="shared" si="13"/>
        <v>STT 500: 500Ml/d Pipe, Netheridge &amp; Unsupported (DPC, 2049, up to AMP8, TW 80%)</v>
      </c>
      <c r="C27" s="90" t="str">
        <f t="shared" si="14"/>
        <v>Yes</v>
      </c>
      <c r="D27" s="90" t="str">
        <f t="shared" si="14"/>
        <v/>
      </c>
      <c r="E27" s="86" t="s">
        <v>132</v>
      </c>
      <c r="F27" s="90" t="str">
        <f t="shared" si="14"/>
        <v>Water Network Plus</v>
      </c>
      <c r="G27" s="90" t="str">
        <f t="shared" si="14"/>
        <v>ADD24a &amp; CW8 Data Table Commentaries</v>
      </c>
      <c r="H27" s="16" t="s">
        <v>101</v>
      </c>
      <c r="I27" s="22">
        <v>3</v>
      </c>
      <c r="J27" s="38">
        <v>4</v>
      </c>
      <c r="K27" s="38">
        <v>4</v>
      </c>
      <c r="L27" s="38">
        <v>4</v>
      </c>
      <c r="M27" s="38">
        <v>4</v>
      </c>
      <c r="N27" s="38">
        <v>4</v>
      </c>
      <c r="O27" s="39">
        <f t="shared" si="15"/>
        <v>20</v>
      </c>
      <c r="P27" s="38">
        <v>0</v>
      </c>
      <c r="Q27" s="38">
        <v>0</v>
      </c>
      <c r="R27" s="38">
        <v>5.6710000000000003</v>
      </c>
      <c r="S27" s="38">
        <v>11.343</v>
      </c>
      <c r="T27" s="38">
        <v>11.343</v>
      </c>
      <c r="U27" s="39">
        <f t="shared" si="16"/>
        <v>28.356999999999999</v>
      </c>
      <c r="V27" s="40">
        <f t="shared" si="17"/>
        <v>4</v>
      </c>
      <c r="W27" s="40">
        <f t="shared" si="9"/>
        <v>4</v>
      </c>
      <c r="X27" s="40">
        <f t="shared" si="10"/>
        <v>9.6709999999999994</v>
      </c>
      <c r="Y27" s="40">
        <f t="shared" si="11"/>
        <v>15.343</v>
      </c>
      <c r="Z27" s="40">
        <f t="shared" si="12"/>
        <v>15.343</v>
      </c>
      <c r="AA27" s="40">
        <f t="shared" si="18"/>
        <v>48.356999999999999</v>
      </c>
      <c r="AB27" s="36"/>
      <c r="AC27" s="2" t="s">
        <v>133</v>
      </c>
      <c r="AD27" s="6"/>
      <c r="AE27" s="6"/>
      <c r="AF27" s="6"/>
    </row>
    <row r="28" spans="1:32" s="7" customFormat="1" ht="60">
      <c r="A28" s="11"/>
      <c r="B28" s="81" t="str">
        <f t="shared" si="13"/>
        <v>Teddington Direct River Abstraction (Indirect Effluent Reuse) 75 MLD - (75 Ml/d connection) and Direct River Abstraction - Teddington to Thames Lee Tunnel Shaft 75 MLD</v>
      </c>
      <c r="C28" s="90" t="str">
        <f t="shared" si="14"/>
        <v>Yes</v>
      </c>
      <c r="D28" s="90" t="str">
        <f t="shared" si="14"/>
        <v/>
      </c>
      <c r="E28" s="86" t="s">
        <v>134</v>
      </c>
      <c r="F28" s="90" t="str">
        <f t="shared" si="14"/>
        <v>Water Resources</v>
      </c>
      <c r="G28" s="90" t="str">
        <f t="shared" si="14"/>
        <v>ADD24a &amp; CW8 Data Table Commentaries</v>
      </c>
      <c r="H28" s="16" t="s">
        <v>101</v>
      </c>
      <c r="I28" s="22">
        <v>3</v>
      </c>
      <c r="J28" s="38">
        <v>13.827</v>
      </c>
      <c r="K28" s="38">
        <v>12.396000000000001</v>
      </c>
      <c r="L28" s="38">
        <v>13.959</v>
      </c>
      <c r="M28" s="38">
        <v>29.164000000000001</v>
      </c>
      <c r="N28" s="38">
        <v>82.07</v>
      </c>
      <c r="O28" s="39">
        <f t="shared" si="15"/>
        <v>151.416</v>
      </c>
      <c r="P28" s="38">
        <v>0</v>
      </c>
      <c r="Q28" s="38">
        <v>0</v>
      </c>
      <c r="R28" s="38">
        <v>0</v>
      </c>
      <c r="S28" s="38">
        <v>0</v>
      </c>
      <c r="T28" s="38">
        <v>0</v>
      </c>
      <c r="U28" s="39">
        <f t="shared" si="16"/>
        <v>0</v>
      </c>
      <c r="V28" s="40">
        <f t="shared" si="17"/>
        <v>13.827</v>
      </c>
      <c r="W28" s="40">
        <f t="shared" si="9"/>
        <v>12.396000000000001</v>
      </c>
      <c r="X28" s="40">
        <f t="shared" si="10"/>
        <v>13.959</v>
      </c>
      <c r="Y28" s="40">
        <f t="shared" si="11"/>
        <v>29.164000000000001</v>
      </c>
      <c r="Z28" s="40">
        <f t="shared" si="12"/>
        <v>82.07</v>
      </c>
      <c r="AA28" s="40">
        <f t="shared" si="18"/>
        <v>151.416</v>
      </c>
      <c r="AB28" s="36"/>
      <c r="AC28" s="2" t="s">
        <v>135</v>
      </c>
      <c r="AD28" s="6"/>
      <c r="AE28" s="6"/>
      <c r="AF28" s="6"/>
    </row>
    <row r="29" spans="1:32" s="7" customFormat="1" ht="45">
      <c r="A29" s="11"/>
      <c r="B29" s="113" t="s">
        <v>110</v>
      </c>
      <c r="C29" s="90" t="str">
        <f t="shared" si="14"/>
        <v>Yes</v>
      </c>
      <c r="D29" s="90" t="str">
        <f t="shared" si="14"/>
        <v/>
      </c>
      <c r="E29" s="86" t="s">
        <v>136</v>
      </c>
      <c r="F29" s="90" t="str">
        <f t="shared" si="14"/>
        <v>Water Network Plus</v>
      </c>
      <c r="G29" s="90" t="str">
        <f t="shared" si="14"/>
        <v>ADD24a &amp; CW8 Data Table Commentaries</v>
      </c>
      <c r="H29" s="16" t="s">
        <v>101</v>
      </c>
      <c r="I29" s="22">
        <v>3</v>
      </c>
      <c r="J29" s="38">
        <v>16.516999999999999</v>
      </c>
      <c r="K29" s="38">
        <v>15.185</v>
      </c>
      <c r="L29" s="38">
        <v>0</v>
      </c>
      <c r="M29" s="38">
        <v>0</v>
      </c>
      <c r="N29" s="38">
        <v>0</v>
      </c>
      <c r="O29" s="39">
        <f t="shared" si="15"/>
        <v>31.701999999999998</v>
      </c>
      <c r="P29" s="38">
        <v>0</v>
      </c>
      <c r="Q29" s="38">
        <v>0</v>
      </c>
      <c r="R29" s="38">
        <v>0</v>
      </c>
      <c r="S29" s="38">
        <v>0</v>
      </c>
      <c r="T29" s="38">
        <v>0</v>
      </c>
      <c r="U29" s="39">
        <f t="shared" si="16"/>
        <v>0</v>
      </c>
      <c r="V29" s="40">
        <f t="shared" si="17"/>
        <v>16.516999999999999</v>
      </c>
      <c r="W29" s="40">
        <f t="shared" si="9"/>
        <v>15.185</v>
      </c>
      <c r="X29" s="40">
        <f t="shared" si="10"/>
        <v>0</v>
      </c>
      <c r="Y29" s="40">
        <f t="shared" si="11"/>
        <v>0</v>
      </c>
      <c r="Z29" s="40">
        <f t="shared" si="12"/>
        <v>0</v>
      </c>
      <c r="AA29" s="40">
        <f t="shared" si="18"/>
        <v>31.701999999999998</v>
      </c>
      <c r="AB29" s="36"/>
      <c r="AC29" s="2" t="s">
        <v>137</v>
      </c>
      <c r="AD29" s="6"/>
      <c r="AE29" s="6"/>
      <c r="AF29" s="6"/>
    </row>
    <row r="30" spans="1:32" s="7" customFormat="1" ht="20.45" customHeight="1">
      <c r="A30" s="11"/>
      <c r="B30" s="108" t="str">
        <f t="shared" si="13"/>
        <v>New Lower Thames Intake - Surbiton to Queen Mary Reservoir</v>
      </c>
      <c r="C30" s="90" t="str">
        <f t="shared" si="14"/>
        <v>Yes</v>
      </c>
      <c r="D30" s="90" t="str">
        <f t="shared" si="14"/>
        <v/>
      </c>
      <c r="E30" s="86" t="s">
        <v>138</v>
      </c>
      <c r="F30" s="90" t="str">
        <f t="shared" si="14"/>
        <v>Water Network Plus</v>
      </c>
      <c r="G30" s="90" t="str">
        <f t="shared" si="14"/>
        <v>ADD24a &amp; CW8 Data Table Commentaries</v>
      </c>
      <c r="H30" s="16" t="s">
        <v>101</v>
      </c>
      <c r="I30" s="22">
        <v>3</v>
      </c>
      <c r="J30" s="38">
        <v>3.3439999999999999</v>
      </c>
      <c r="K30" s="38">
        <v>12.74</v>
      </c>
      <c r="L30" s="38">
        <v>12.545999999999999</v>
      </c>
      <c r="M30" s="38">
        <v>14.337999999999999</v>
      </c>
      <c r="N30" s="38">
        <v>14.935</v>
      </c>
      <c r="O30" s="39">
        <f t="shared" si="15"/>
        <v>57.902999999999999</v>
      </c>
      <c r="P30" s="38">
        <v>0</v>
      </c>
      <c r="Q30" s="38">
        <v>0</v>
      </c>
      <c r="R30" s="38">
        <v>0</v>
      </c>
      <c r="S30" s="38">
        <v>14.935</v>
      </c>
      <c r="T30" s="38">
        <v>99.584000000000003</v>
      </c>
      <c r="U30" s="39">
        <f t="shared" si="16"/>
        <v>114.51900000000001</v>
      </c>
      <c r="V30" s="40">
        <f t="shared" si="17"/>
        <v>3.3439999999999999</v>
      </c>
      <c r="W30" s="40">
        <f t="shared" si="9"/>
        <v>12.74</v>
      </c>
      <c r="X30" s="40">
        <f t="shared" si="10"/>
        <v>12.545999999999999</v>
      </c>
      <c r="Y30" s="40">
        <f t="shared" si="11"/>
        <v>29.273</v>
      </c>
      <c r="Z30" s="40">
        <f t="shared" si="12"/>
        <v>114.51900000000001</v>
      </c>
      <c r="AA30" s="40">
        <f t="shared" si="18"/>
        <v>172.422</v>
      </c>
      <c r="AB30" s="36"/>
      <c r="AC30" s="2" t="s">
        <v>139</v>
      </c>
      <c r="AD30" s="6"/>
      <c r="AE30" s="6"/>
      <c r="AF30" s="6"/>
    </row>
    <row r="31" spans="1:32" s="7" customFormat="1" ht="20.45" customHeight="1">
      <c r="A31" s="11"/>
      <c r="B31" s="108" t="str">
        <f t="shared" si="13"/>
        <v>London Water Cryptosporidium Enhancement Case</v>
      </c>
      <c r="C31" s="90" t="str">
        <f t="shared" si="14"/>
        <v>Yes</v>
      </c>
      <c r="D31" s="90" t="str">
        <f t="shared" si="14"/>
        <v/>
      </c>
      <c r="E31" s="86" t="s">
        <v>140</v>
      </c>
      <c r="F31" s="90" t="str">
        <f t="shared" si="14"/>
        <v>Water network plus</v>
      </c>
      <c r="G31" s="90" t="str">
        <f t="shared" si="14"/>
        <v>TMS-DD-038</v>
      </c>
      <c r="H31" s="16" t="s">
        <v>101</v>
      </c>
      <c r="I31" s="22">
        <v>3</v>
      </c>
      <c r="J31" s="38">
        <v>10.619</v>
      </c>
      <c r="K31" s="38">
        <v>0</v>
      </c>
      <c r="L31" s="38">
        <v>0</v>
      </c>
      <c r="M31" s="38">
        <v>0</v>
      </c>
      <c r="N31" s="38">
        <v>0</v>
      </c>
      <c r="O31" s="39">
        <f t="shared" si="15"/>
        <v>10.619</v>
      </c>
      <c r="P31" s="38">
        <v>22.542000000000002</v>
      </c>
      <c r="Q31" s="38">
        <v>48.158999999999999</v>
      </c>
      <c r="R31" s="38">
        <v>53.401000000000003</v>
      </c>
      <c r="S31" s="38">
        <v>31.207999999999998</v>
      </c>
      <c r="T31" s="38">
        <v>11.053000000000001</v>
      </c>
      <c r="U31" s="39">
        <f t="shared" si="16"/>
        <v>166.363</v>
      </c>
      <c r="V31" s="40">
        <f t="shared" si="17"/>
        <v>33.161000000000001</v>
      </c>
      <c r="W31" s="40">
        <f t="shared" si="9"/>
        <v>48.158999999999999</v>
      </c>
      <c r="X31" s="40">
        <f t="shared" si="10"/>
        <v>53.401000000000003</v>
      </c>
      <c r="Y31" s="40">
        <f t="shared" si="11"/>
        <v>31.207999999999998</v>
      </c>
      <c r="Z31" s="40">
        <f t="shared" si="12"/>
        <v>11.053000000000001</v>
      </c>
      <c r="AA31" s="40">
        <f t="shared" si="18"/>
        <v>176.982</v>
      </c>
      <c r="AB31" s="36"/>
      <c r="AC31" s="2" t="s">
        <v>141</v>
      </c>
      <c r="AD31" s="6"/>
      <c r="AE31" s="6"/>
      <c r="AF31" s="6"/>
    </row>
    <row r="32" spans="1:32" s="7" customFormat="1" ht="20.45" customHeight="1">
      <c r="A32" s="11"/>
      <c r="B32" s="108" t="str">
        <f t="shared" si="13"/>
        <v>SEMD Enhancement Case</v>
      </c>
      <c r="C32" s="90" t="str">
        <f t="shared" si="14"/>
        <v>Yes</v>
      </c>
      <c r="D32" s="90" t="str">
        <f t="shared" si="14"/>
        <v/>
      </c>
      <c r="E32" s="86" t="s">
        <v>142</v>
      </c>
      <c r="F32" s="90" t="str">
        <f t="shared" si="14"/>
        <v>Water network plus</v>
      </c>
      <c r="G32" s="90" t="str">
        <f t="shared" si="14"/>
        <v>TMS-DD-038</v>
      </c>
      <c r="H32" s="16" t="s">
        <v>101</v>
      </c>
      <c r="I32" s="22">
        <v>3</v>
      </c>
      <c r="J32" s="38">
        <v>29.145</v>
      </c>
      <c r="K32" s="38">
        <v>0</v>
      </c>
      <c r="L32" s="38">
        <v>0</v>
      </c>
      <c r="M32" s="38">
        <v>0</v>
      </c>
      <c r="N32" s="38">
        <v>0</v>
      </c>
      <c r="O32" s="39">
        <f t="shared" si="15"/>
        <v>29.145</v>
      </c>
      <c r="P32" s="38">
        <v>9.8420000000000005</v>
      </c>
      <c r="Q32" s="38">
        <v>55.646999999999998</v>
      </c>
      <c r="R32" s="38">
        <v>75.870999999999995</v>
      </c>
      <c r="S32" s="38">
        <v>137.113</v>
      </c>
      <c r="T32" s="38">
        <v>178.12899999999999</v>
      </c>
      <c r="U32" s="39">
        <f t="shared" si="16"/>
        <v>456.60199999999998</v>
      </c>
      <c r="V32" s="40">
        <f t="shared" si="17"/>
        <v>38.987000000000002</v>
      </c>
      <c r="W32" s="40">
        <f t="shared" si="9"/>
        <v>55.646999999999998</v>
      </c>
      <c r="X32" s="40">
        <f t="shared" si="10"/>
        <v>75.870999999999995</v>
      </c>
      <c r="Y32" s="40">
        <f t="shared" si="11"/>
        <v>137.113</v>
      </c>
      <c r="Z32" s="40">
        <f t="shared" si="12"/>
        <v>178.12899999999999</v>
      </c>
      <c r="AA32" s="40">
        <f t="shared" si="18"/>
        <v>485.74699999999996</v>
      </c>
      <c r="AB32" s="36"/>
      <c r="AC32" s="2" t="s">
        <v>143</v>
      </c>
      <c r="AD32" s="6"/>
      <c r="AE32" s="6"/>
      <c r="AF32" s="6"/>
    </row>
    <row r="33" spans="1:32" s="7" customFormat="1" ht="20.45" customHeight="1">
      <c r="A33" s="11"/>
      <c r="B33" s="108" t="str">
        <f t="shared" si="13"/>
        <v>SEMD Enhancement Case</v>
      </c>
      <c r="C33" s="90" t="str">
        <f t="shared" si="14"/>
        <v>Yes</v>
      </c>
      <c r="D33" s="90" t="str">
        <f t="shared" si="14"/>
        <v/>
      </c>
      <c r="E33" s="86" t="s">
        <v>142</v>
      </c>
      <c r="F33" s="90" t="str">
        <f t="shared" si="14"/>
        <v>Water resources</v>
      </c>
      <c r="G33" s="90" t="str">
        <f t="shared" si="14"/>
        <v>TMS-DD-038</v>
      </c>
      <c r="H33" s="16" t="s">
        <v>101</v>
      </c>
      <c r="I33" s="22">
        <v>3</v>
      </c>
      <c r="J33" s="38">
        <v>0.375</v>
      </c>
      <c r="K33" s="38">
        <v>0</v>
      </c>
      <c r="L33" s="38">
        <v>0</v>
      </c>
      <c r="M33" s="38">
        <v>0</v>
      </c>
      <c r="N33" s="38">
        <v>0</v>
      </c>
      <c r="O33" s="39">
        <f t="shared" si="15"/>
        <v>0.375</v>
      </c>
      <c r="P33" s="38">
        <v>0.25600000000000001</v>
      </c>
      <c r="Q33" s="38">
        <v>0.83599999999999997</v>
      </c>
      <c r="R33" s="38">
        <v>1.0409999999999999</v>
      </c>
      <c r="S33" s="38">
        <v>1.661</v>
      </c>
      <c r="T33" s="38">
        <v>2.0760000000000001</v>
      </c>
      <c r="U33" s="39">
        <f t="shared" si="16"/>
        <v>5.87</v>
      </c>
      <c r="V33" s="40">
        <f t="shared" si="17"/>
        <v>0.63100000000000001</v>
      </c>
      <c r="W33" s="40">
        <f t="shared" si="9"/>
        <v>0.83599999999999997</v>
      </c>
      <c r="X33" s="40">
        <f t="shared" si="10"/>
        <v>1.0409999999999999</v>
      </c>
      <c r="Y33" s="40">
        <f t="shared" si="11"/>
        <v>1.661</v>
      </c>
      <c r="Z33" s="40">
        <f t="shared" si="12"/>
        <v>2.0760000000000001</v>
      </c>
      <c r="AA33" s="40">
        <f t="shared" si="18"/>
        <v>6.245000000000001</v>
      </c>
      <c r="AB33" s="36"/>
      <c r="AC33" s="2" t="s">
        <v>144</v>
      </c>
      <c r="AD33" s="6"/>
      <c r="AE33" s="6"/>
      <c r="AF33" s="6"/>
    </row>
    <row r="34" spans="1:32" s="7" customFormat="1" ht="20.45" customHeight="1" thickBot="1">
      <c r="A34" s="11"/>
      <c r="B34" s="109" t="str">
        <f t="shared" si="13"/>
        <v>S39830 (Beckton SPG)</v>
      </c>
      <c r="C34" s="91" t="str">
        <f t="shared" si="14"/>
        <v>Yes</v>
      </c>
      <c r="D34" s="91" t="str">
        <f t="shared" si="14"/>
        <v/>
      </c>
      <c r="E34" s="88" t="s">
        <v>145</v>
      </c>
      <c r="F34" s="91" t="str">
        <f t="shared" si="14"/>
        <v>Bioresources</v>
      </c>
      <c r="G34" s="91" t="str">
        <f t="shared" si="14"/>
        <v>TMS-DD-038</v>
      </c>
      <c r="H34" s="18" t="s">
        <v>101</v>
      </c>
      <c r="I34" s="23">
        <v>3</v>
      </c>
      <c r="J34" s="41">
        <v>7.0289999999999999</v>
      </c>
      <c r="K34" s="41">
        <v>6.9969999999999999</v>
      </c>
      <c r="L34" s="41">
        <v>0</v>
      </c>
      <c r="M34" s="41">
        <v>0</v>
      </c>
      <c r="N34" s="41">
        <v>0</v>
      </c>
      <c r="O34" s="42">
        <f t="shared" si="15"/>
        <v>14.026</v>
      </c>
      <c r="P34" s="41">
        <v>0</v>
      </c>
      <c r="Q34" s="41">
        <v>0</v>
      </c>
      <c r="R34" s="41">
        <v>13.148</v>
      </c>
      <c r="S34" s="41">
        <v>32.68</v>
      </c>
      <c r="T34" s="41">
        <v>84.566999999999993</v>
      </c>
      <c r="U34" s="42">
        <f t="shared" si="16"/>
        <v>130.39499999999998</v>
      </c>
      <c r="V34" s="43">
        <f t="shared" si="17"/>
        <v>7.0289999999999999</v>
      </c>
      <c r="W34" s="43">
        <f t="shared" si="9"/>
        <v>6.9969999999999999</v>
      </c>
      <c r="X34" s="43">
        <f t="shared" si="10"/>
        <v>13.148</v>
      </c>
      <c r="Y34" s="43">
        <f t="shared" si="11"/>
        <v>32.68</v>
      </c>
      <c r="Z34" s="43">
        <f t="shared" si="12"/>
        <v>84.566999999999993</v>
      </c>
      <c r="AA34" s="43">
        <f t="shared" si="18"/>
        <v>144.42099999999999</v>
      </c>
      <c r="AB34" s="36"/>
      <c r="AC34" s="1" t="s">
        <v>146</v>
      </c>
      <c r="AD34" s="6"/>
      <c r="AE34" s="6"/>
      <c r="AF34" s="6"/>
    </row>
  </sheetData>
  <mergeCells count="26">
    <mergeCell ref="F22:F23"/>
    <mergeCell ref="B20:AD20"/>
    <mergeCell ref="B21:T21"/>
    <mergeCell ref="B22:B23"/>
    <mergeCell ref="C22:C23"/>
    <mergeCell ref="D22:D23"/>
    <mergeCell ref="E22:E23"/>
    <mergeCell ref="G22:G23"/>
    <mergeCell ref="H22:H23"/>
    <mergeCell ref="I22:I23"/>
    <mergeCell ref="J22:O22"/>
    <mergeCell ref="P22:U22"/>
    <mergeCell ref="V22:AA22"/>
    <mergeCell ref="B4:AD4"/>
    <mergeCell ref="P6:U6"/>
    <mergeCell ref="V6:AA6"/>
    <mergeCell ref="B5:T5"/>
    <mergeCell ref="B6:B7"/>
    <mergeCell ref="E6:E7"/>
    <mergeCell ref="G6:G7"/>
    <mergeCell ref="H6:H7"/>
    <mergeCell ref="I6:I7"/>
    <mergeCell ref="J6:O6"/>
    <mergeCell ref="C6:C7"/>
    <mergeCell ref="D6:D7"/>
    <mergeCell ref="F6:F7"/>
  </mergeCells>
  <phoneticPr fontId="27" type="noConversion"/>
  <dataValidations count="2">
    <dataValidation type="list" allowBlank="1" showInputMessage="1" showErrorMessage="1" sqref="C9:C18" xr:uid="{7B5C4618-0451-4B30-BEB3-982B78FBD46D}">
      <formula1>"Yes, No"</formula1>
    </dataValidation>
    <dataValidation type="list" allowBlank="1" showInputMessage="1" showErrorMessage="1" sqref="F9:F18" xr:uid="{F703A1D9-32DF-4553-9DF9-2827DE897029}">
      <formula1>"Water resources, Water network plus, Wastewater network plus, Bioresources"</formula1>
    </dataValidation>
  </dataValidations>
  <pageMargins left="0.7" right="0.7" top="0.75" bottom="0.75" header="0.3" footer="0.3"/>
  <pageSetup paperSize="9" orientation="portrait" r:id="rId1"/>
  <ignoredErrors>
    <ignoredError sqref="B34:D34 B25:D25 F25:G25 B26:D26 F26:G26 B27:D27 F27:G27 B28:D28 F28:G28 C29:D29 F29:G29 B30:D30 F30:G30 B31:D31 F31:G31 B32:D32 F32:G32 B33:D33 F33:G33 F34:G34"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6871E-3BFB-4E75-BFFF-0788ABBD3224}">
  <sheetPr>
    <tabColor rgb="FF0071CE"/>
  </sheetPr>
  <dimension ref="A1:T34"/>
  <sheetViews>
    <sheetView topLeftCell="A7" zoomScale="80" zoomScaleNormal="80" workbookViewId="0">
      <selection activeCell="E10" sqref="E10"/>
    </sheetView>
  </sheetViews>
  <sheetFormatPr defaultColWidth="9" defaultRowHeight="14.25"/>
  <cols>
    <col min="1" max="1" width="1.625" style="6" customWidth="1"/>
    <col min="2" max="2" width="33.5" style="6" customWidth="1"/>
    <col min="3" max="3" width="17.75" style="6" customWidth="1"/>
    <col min="4" max="4" width="28" style="6" customWidth="1"/>
    <col min="5" max="5" width="17.75" style="6" customWidth="1"/>
    <col min="6" max="6" width="25" style="6" customWidth="1"/>
    <col min="7" max="7" width="37.25" style="6" customWidth="1"/>
    <col min="8" max="9" width="6.5" style="6" customWidth="1"/>
    <col min="10" max="15" width="13.375" style="6" customWidth="1"/>
    <col min="16" max="16" width="5.625" style="6" customWidth="1"/>
    <col min="17" max="17" width="12.375" style="6" customWidth="1"/>
    <col min="18" max="18" width="3" style="6" customWidth="1"/>
    <col min="19" max="19" width="9" style="6"/>
    <col min="20" max="16384" width="9" style="32"/>
  </cols>
  <sheetData>
    <row r="1" spans="1:20" s="51" customFormat="1" ht="20.25" customHeight="1">
      <c r="A1" s="72"/>
      <c r="B1" s="72"/>
      <c r="C1" s="72"/>
      <c r="D1" s="72"/>
      <c r="E1" s="72"/>
      <c r="F1" s="72"/>
      <c r="G1" s="72"/>
      <c r="H1" s="72"/>
      <c r="I1" s="72"/>
      <c r="J1" s="72"/>
      <c r="K1" s="72"/>
      <c r="L1" s="72"/>
      <c r="M1" s="72"/>
      <c r="N1" s="72"/>
      <c r="O1" s="72"/>
      <c r="P1" s="72"/>
      <c r="Q1" s="72"/>
      <c r="R1" s="72"/>
    </row>
    <row r="2" spans="1:20" s="51" customFormat="1" ht="20.25" customHeight="1">
      <c r="A2" s="73"/>
      <c r="B2" s="74" t="s">
        <v>147</v>
      </c>
      <c r="C2" s="75"/>
      <c r="D2" s="75"/>
      <c r="E2" s="75"/>
      <c r="F2" s="75"/>
      <c r="G2" s="75"/>
      <c r="H2" s="75"/>
      <c r="I2" s="75"/>
      <c r="J2" s="75"/>
      <c r="K2" s="75"/>
      <c r="L2" s="75"/>
      <c r="M2" s="75"/>
      <c r="N2" s="75"/>
      <c r="O2" s="75"/>
      <c r="P2" s="75"/>
      <c r="Q2" s="75"/>
      <c r="R2" s="75"/>
    </row>
    <row r="3" spans="1:20" s="51" customFormat="1" ht="20.25" customHeight="1">
      <c r="A3" s="73"/>
      <c r="B3" s="76" t="str">
        <f ca="1">INDIRECT("Validation!B4")</f>
        <v>TMS</v>
      </c>
      <c r="C3" s="77"/>
      <c r="D3" s="77"/>
      <c r="E3" s="78"/>
      <c r="F3" s="78"/>
      <c r="G3" s="78"/>
      <c r="H3" s="78"/>
      <c r="I3" s="78"/>
      <c r="J3" s="78"/>
      <c r="K3" s="78"/>
      <c r="L3" s="78"/>
      <c r="M3" s="78"/>
      <c r="N3" s="78"/>
      <c r="O3" s="78"/>
      <c r="P3" s="78"/>
      <c r="Q3" s="78"/>
      <c r="R3" s="78"/>
    </row>
    <row r="4" spans="1:20" ht="31.5" customHeight="1">
      <c r="A4" s="11"/>
      <c r="B4" s="120" t="s">
        <v>148</v>
      </c>
      <c r="C4" s="120"/>
      <c r="D4" s="120"/>
      <c r="E4" s="120"/>
      <c r="F4" s="120"/>
      <c r="G4" s="120"/>
      <c r="H4" s="142"/>
      <c r="I4" s="142"/>
      <c r="J4" s="142"/>
      <c r="K4" s="142"/>
      <c r="L4" s="142"/>
      <c r="M4" s="142"/>
      <c r="N4" s="142"/>
      <c r="O4" s="142"/>
      <c r="P4" s="142"/>
      <c r="Q4" s="142"/>
      <c r="R4" s="142"/>
      <c r="T4" s="6"/>
    </row>
    <row r="5" spans="1:20" ht="20.25" customHeight="1" thickBot="1">
      <c r="A5" s="11"/>
      <c r="B5" s="122"/>
      <c r="C5" s="122"/>
      <c r="D5" s="122"/>
      <c r="E5" s="122"/>
      <c r="F5" s="122"/>
      <c r="G5" s="122"/>
      <c r="H5" s="142"/>
      <c r="I5" s="142"/>
      <c r="J5" s="34"/>
      <c r="K5" s="34"/>
      <c r="L5" s="34"/>
      <c r="M5" s="34"/>
      <c r="N5" s="34"/>
      <c r="O5" s="34"/>
      <c r="P5" s="34"/>
      <c r="Q5" s="34"/>
      <c r="R5" s="34"/>
    </row>
    <row r="6" spans="1:20" ht="40.5" customHeight="1" thickBot="1">
      <c r="A6" s="11"/>
      <c r="B6" s="129" t="s">
        <v>78</v>
      </c>
      <c r="C6" s="125" t="s">
        <v>79</v>
      </c>
      <c r="D6" s="125" t="s">
        <v>80</v>
      </c>
      <c r="E6" s="125" t="s">
        <v>81</v>
      </c>
      <c r="F6" s="125" t="s">
        <v>149</v>
      </c>
      <c r="G6" s="125" t="s">
        <v>83</v>
      </c>
      <c r="H6" s="125" t="s">
        <v>84</v>
      </c>
      <c r="I6" s="127" t="s">
        <v>85</v>
      </c>
      <c r="J6" s="121" t="s">
        <v>88</v>
      </c>
      <c r="K6" s="121"/>
      <c r="L6" s="121"/>
      <c r="M6" s="121"/>
      <c r="N6" s="121"/>
      <c r="O6" s="121"/>
      <c r="P6" s="34"/>
      <c r="Q6" s="34"/>
      <c r="R6" s="34"/>
    </row>
    <row r="7" spans="1:20" s="7" customFormat="1" ht="45.75" customHeight="1" thickBot="1">
      <c r="A7" s="11"/>
      <c r="B7" s="130"/>
      <c r="C7" s="126"/>
      <c r="D7" s="126"/>
      <c r="E7" s="126"/>
      <c r="F7" s="126"/>
      <c r="G7" s="126"/>
      <c r="H7" s="126"/>
      <c r="I7" s="128"/>
      <c r="J7" s="5" t="s">
        <v>89</v>
      </c>
      <c r="K7" s="5" t="s">
        <v>90</v>
      </c>
      <c r="L7" s="5" t="s">
        <v>91</v>
      </c>
      <c r="M7" s="5" t="s">
        <v>92</v>
      </c>
      <c r="N7" s="5" t="s">
        <v>93</v>
      </c>
      <c r="O7" s="4" t="s">
        <v>94</v>
      </c>
      <c r="P7" s="15"/>
      <c r="Q7" s="12" t="s">
        <v>95</v>
      </c>
      <c r="R7" s="20"/>
      <c r="S7" s="13"/>
      <c r="T7" s="13"/>
    </row>
    <row r="8" spans="1:20" s="7" customFormat="1" ht="20.25" customHeight="1" thickBot="1">
      <c r="A8" s="11"/>
      <c r="B8" s="19"/>
      <c r="C8" s="19"/>
      <c r="D8" s="19"/>
      <c r="E8" s="19"/>
      <c r="F8" s="19"/>
      <c r="G8" s="19"/>
      <c r="H8" s="19"/>
      <c r="I8" s="35"/>
      <c r="J8" s="19"/>
      <c r="K8" s="19"/>
      <c r="L8" s="19"/>
      <c r="M8" s="19"/>
      <c r="N8" s="19"/>
      <c r="O8" s="19"/>
      <c r="P8" s="15"/>
      <c r="Q8" s="19"/>
      <c r="R8" s="19"/>
      <c r="S8" s="14"/>
      <c r="T8" s="14"/>
    </row>
    <row r="9" spans="1:20" s="7" customFormat="1" ht="20.45" customHeight="1">
      <c r="A9" s="11"/>
      <c r="B9" s="111" t="s">
        <v>150</v>
      </c>
      <c r="C9" s="48" t="s">
        <v>97</v>
      </c>
      <c r="D9" s="48"/>
      <c r="E9" s="45" t="s">
        <v>151</v>
      </c>
      <c r="F9" s="48" t="s">
        <v>152</v>
      </c>
      <c r="G9" s="45"/>
      <c r="H9" s="17" t="s">
        <v>101</v>
      </c>
      <c r="I9" s="21">
        <v>3</v>
      </c>
      <c r="J9" s="44">
        <v>0</v>
      </c>
      <c r="K9" s="44">
        <v>0</v>
      </c>
      <c r="L9" s="44">
        <v>0</v>
      </c>
      <c r="M9" s="44">
        <v>63.052999999999997</v>
      </c>
      <c r="N9" s="44">
        <v>42.225000000000001</v>
      </c>
      <c r="O9" s="37">
        <f xml:space="preserve"> SUM(J9:N9)</f>
        <v>105.27799999999999</v>
      </c>
      <c r="P9" s="36"/>
      <c r="Q9" s="3" t="s">
        <v>153</v>
      </c>
      <c r="R9" s="6"/>
      <c r="S9" s="6"/>
      <c r="T9" s="6"/>
    </row>
    <row r="10" spans="1:20" s="7" customFormat="1" ht="20.45" customHeight="1">
      <c r="A10" s="11"/>
      <c r="B10" s="112" t="s">
        <v>154</v>
      </c>
      <c r="C10" s="49" t="s">
        <v>97</v>
      </c>
      <c r="D10" s="49"/>
      <c r="E10" s="46" t="s">
        <v>155</v>
      </c>
      <c r="F10" s="49" t="s">
        <v>152</v>
      </c>
      <c r="G10" s="46"/>
      <c r="H10" s="16" t="s">
        <v>101</v>
      </c>
      <c r="I10" s="22">
        <v>3</v>
      </c>
      <c r="J10" s="38">
        <v>4.4770000000000003</v>
      </c>
      <c r="K10" s="38">
        <v>3.5139999999999998</v>
      </c>
      <c r="L10" s="38">
        <v>17.047000000000001</v>
      </c>
      <c r="M10" s="38">
        <v>27.533999999999999</v>
      </c>
      <c r="N10" s="38">
        <v>71.997</v>
      </c>
      <c r="O10" s="40">
        <f t="shared" ref="O10:O18" si="0" xml:space="preserve"> SUM(J10:N10)</f>
        <v>124.569</v>
      </c>
      <c r="P10" s="36"/>
      <c r="Q10" s="2" t="s">
        <v>156</v>
      </c>
      <c r="R10" s="6"/>
      <c r="S10" s="6"/>
      <c r="T10" s="6"/>
    </row>
    <row r="11" spans="1:20" s="7" customFormat="1" ht="20.45" customHeight="1">
      <c r="A11" s="11"/>
      <c r="B11" s="9"/>
      <c r="C11" s="49"/>
      <c r="D11" s="49"/>
      <c r="E11" s="46"/>
      <c r="F11" s="49"/>
      <c r="G11" s="46"/>
      <c r="H11" s="16" t="s">
        <v>101</v>
      </c>
      <c r="I11" s="22">
        <v>3</v>
      </c>
      <c r="J11" s="38"/>
      <c r="K11" s="38"/>
      <c r="L11" s="38"/>
      <c r="M11" s="38"/>
      <c r="N11" s="38"/>
      <c r="O11" s="40">
        <f t="shared" si="0"/>
        <v>0</v>
      </c>
      <c r="P11" s="36"/>
      <c r="Q11" s="2" t="s">
        <v>157</v>
      </c>
      <c r="R11" s="6"/>
      <c r="S11" s="6"/>
      <c r="T11" s="6"/>
    </row>
    <row r="12" spans="1:20" s="7" customFormat="1" ht="20.45" customHeight="1">
      <c r="A12" s="11"/>
      <c r="B12" s="9"/>
      <c r="C12" s="49"/>
      <c r="D12" s="49"/>
      <c r="E12" s="46"/>
      <c r="F12" s="49"/>
      <c r="G12" s="46"/>
      <c r="H12" s="16" t="s">
        <v>101</v>
      </c>
      <c r="I12" s="22">
        <v>3</v>
      </c>
      <c r="J12" s="38"/>
      <c r="K12" s="38"/>
      <c r="L12" s="38"/>
      <c r="M12" s="38"/>
      <c r="N12" s="38"/>
      <c r="O12" s="40">
        <f t="shared" si="0"/>
        <v>0</v>
      </c>
      <c r="P12" s="36"/>
      <c r="Q12" s="2" t="s">
        <v>158</v>
      </c>
      <c r="R12" s="6"/>
      <c r="S12" s="6"/>
      <c r="T12" s="6"/>
    </row>
    <row r="13" spans="1:20" s="7" customFormat="1" ht="20.45" customHeight="1">
      <c r="A13" s="11"/>
      <c r="B13" s="9"/>
      <c r="C13" s="49"/>
      <c r="D13" s="49"/>
      <c r="E13" s="46"/>
      <c r="F13" s="49"/>
      <c r="G13" s="46"/>
      <c r="H13" s="16" t="s">
        <v>101</v>
      </c>
      <c r="I13" s="22">
        <v>3</v>
      </c>
      <c r="J13" s="38"/>
      <c r="K13" s="38"/>
      <c r="L13" s="38"/>
      <c r="M13" s="38"/>
      <c r="N13" s="38"/>
      <c r="O13" s="40">
        <f t="shared" si="0"/>
        <v>0</v>
      </c>
      <c r="P13" s="36"/>
      <c r="Q13" s="2" t="s">
        <v>159</v>
      </c>
      <c r="R13" s="6"/>
      <c r="S13" s="6"/>
      <c r="T13" s="6"/>
    </row>
    <row r="14" spans="1:20" s="7" customFormat="1" ht="20.45" customHeight="1">
      <c r="A14" s="11"/>
      <c r="B14" s="9"/>
      <c r="C14" s="49"/>
      <c r="D14" s="49"/>
      <c r="E14" s="46"/>
      <c r="F14" s="49"/>
      <c r="G14" s="46"/>
      <c r="H14" s="16" t="s">
        <v>101</v>
      </c>
      <c r="I14" s="22">
        <v>3</v>
      </c>
      <c r="J14" s="38"/>
      <c r="K14" s="38"/>
      <c r="L14" s="38"/>
      <c r="M14" s="38"/>
      <c r="N14" s="38"/>
      <c r="O14" s="40">
        <f t="shared" si="0"/>
        <v>0</v>
      </c>
      <c r="P14" s="36"/>
      <c r="Q14" s="2" t="s">
        <v>160</v>
      </c>
      <c r="R14" s="6"/>
      <c r="S14" s="6"/>
      <c r="T14" s="6"/>
    </row>
    <row r="15" spans="1:20" s="7" customFormat="1" ht="20.45" customHeight="1">
      <c r="A15" s="11"/>
      <c r="B15" s="9"/>
      <c r="C15" s="49"/>
      <c r="D15" s="49"/>
      <c r="E15" s="46"/>
      <c r="F15" s="49"/>
      <c r="G15" s="46"/>
      <c r="H15" s="16" t="s">
        <v>101</v>
      </c>
      <c r="I15" s="22">
        <v>3</v>
      </c>
      <c r="J15" s="38"/>
      <c r="K15" s="38"/>
      <c r="L15" s="38"/>
      <c r="M15" s="38"/>
      <c r="N15" s="38"/>
      <c r="O15" s="40">
        <f t="shared" si="0"/>
        <v>0</v>
      </c>
      <c r="P15" s="36"/>
      <c r="Q15" s="2" t="s">
        <v>161</v>
      </c>
      <c r="R15" s="6"/>
      <c r="S15" s="6"/>
      <c r="T15" s="6"/>
    </row>
    <row r="16" spans="1:20" s="7" customFormat="1" ht="20.45" customHeight="1">
      <c r="A16" s="11"/>
      <c r="B16" s="9"/>
      <c r="C16" s="49"/>
      <c r="D16" s="49"/>
      <c r="E16" s="46"/>
      <c r="F16" s="49"/>
      <c r="G16" s="46"/>
      <c r="H16" s="16" t="s">
        <v>101</v>
      </c>
      <c r="I16" s="22">
        <v>3</v>
      </c>
      <c r="J16" s="38"/>
      <c r="K16" s="38"/>
      <c r="L16" s="38"/>
      <c r="M16" s="38"/>
      <c r="N16" s="38"/>
      <c r="O16" s="40">
        <f t="shared" si="0"/>
        <v>0</v>
      </c>
      <c r="P16" s="36"/>
      <c r="Q16" s="2" t="s">
        <v>162</v>
      </c>
      <c r="R16" s="6"/>
      <c r="S16" s="6"/>
      <c r="T16" s="6"/>
    </row>
    <row r="17" spans="1:20" s="7" customFormat="1" ht="20.45" customHeight="1">
      <c r="A17" s="11"/>
      <c r="B17" s="9"/>
      <c r="C17" s="49"/>
      <c r="D17" s="49"/>
      <c r="E17" s="46"/>
      <c r="F17" s="49"/>
      <c r="G17" s="46"/>
      <c r="H17" s="16" t="s">
        <v>101</v>
      </c>
      <c r="I17" s="22">
        <v>3</v>
      </c>
      <c r="J17" s="38"/>
      <c r="K17" s="38"/>
      <c r="L17" s="38"/>
      <c r="M17" s="38"/>
      <c r="N17" s="38"/>
      <c r="O17" s="40">
        <f t="shared" si="0"/>
        <v>0</v>
      </c>
      <c r="P17" s="36"/>
      <c r="Q17" s="2" t="s">
        <v>163</v>
      </c>
      <c r="R17" s="6"/>
      <c r="S17" s="6"/>
      <c r="T17" s="6"/>
    </row>
    <row r="18" spans="1:20" s="7" customFormat="1" ht="20.45" customHeight="1" thickBot="1">
      <c r="A18" s="11"/>
      <c r="B18" s="10"/>
      <c r="C18" s="50"/>
      <c r="D18" s="50"/>
      <c r="E18" s="47"/>
      <c r="F18" s="50"/>
      <c r="G18" s="47"/>
      <c r="H18" s="18" t="s">
        <v>101</v>
      </c>
      <c r="I18" s="23">
        <v>3</v>
      </c>
      <c r="J18" s="41"/>
      <c r="K18" s="41"/>
      <c r="L18" s="41"/>
      <c r="M18" s="41"/>
      <c r="N18" s="41"/>
      <c r="O18" s="43">
        <f t="shared" si="0"/>
        <v>0</v>
      </c>
      <c r="P18" s="36"/>
      <c r="Q18" s="1" t="s">
        <v>164</v>
      </c>
      <c r="R18" s="6"/>
      <c r="S18" s="6"/>
      <c r="T18" s="6"/>
    </row>
    <row r="19" spans="1:20" s="7" customFormat="1" ht="20.45" customHeight="1">
      <c r="A19" s="11"/>
      <c r="B19" s="28"/>
      <c r="C19" s="28"/>
      <c r="D19" s="28"/>
      <c r="E19" s="28"/>
      <c r="F19" s="28"/>
      <c r="G19" s="28"/>
      <c r="H19" s="31"/>
      <c r="I19" s="31"/>
      <c r="J19" s="27"/>
      <c r="K19" s="27"/>
      <c r="L19" s="27"/>
      <c r="M19" s="27"/>
      <c r="N19" s="27"/>
      <c r="O19" s="27"/>
      <c r="P19" s="36"/>
      <c r="Q19" s="26"/>
      <c r="R19" s="8"/>
      <c r="S19" s="6"/>
      <c r="T19" s="6"/>
    </row>
    <row r="20" spans="1:20" ht="31.5" customHeight="1">
      <c r="A20" s="11"/>
      <c r="B20" s="120" t="s">
        <v>165</v>
      </c>
      <c r="C20" s="120"/>
      <c r="D20" s="120"/>
      <c r="E20" s="120"/>
      <c r="F20" s="120"/>
      <c r="G20" s="120"/>
      <c r="H20" s="142"/>
      <c r="I20" s="142"/>
      <c r="J20" s="142"/>
      <c r="K20" s="142"/>
      <c r="L20" s="142"/>
      <c r="M20" s="142"/>
      <c r="N20" s="142"/>
      <c r="O20" s="142"/>
      <c r="P20" s="142"/>
      <c r="Q20" s="142"/>
      <c r="R20" s="142"/>
      <c r="T20" s="6"/>
    </row>
    <row r="21" spans="1:20" ht="20.25" customHeight="1" thickBot="1">
      <c r="A21" s="11"/>
      <c r="B21" s="122"/>
      <c r="C21" s="122"/>
      <c r="D21" s="122"/>
      <c r="E21" s="122"/>
      <c r="F21" s="122"/>
      <c r="G21" s="122"/>
      <c r="H21" s="142"/>
      <c r="I21" s="142"/>
      <c r="J21" s="34"/>
      <c r="K21" s="34"/>
      <c r="L21" s="34"/>
      <c r="M21" s="34"/>
      <c r="N21" s="34"/>
      <c r="O21" s="34"/>
      <c r="P21" s="34"/>
      <c r="Q21" s="34"/>
      <c r="R21" s="34"/>
    </row>
    <row r="22" spans="1:20" ht="40.5" customHeight="1" thickBot="1">
      <c r="A22" s="11"/>
      <c r="B22" s="129" t="s">
        <v>78</v>
      </c>
      <c r="C22" s="125" t="s">
        <v>79</v>
      </c>
      <c r="D22" s="125" t="s">
        <v>80</v>
      </c>
      <c r="E22" s="125" t="s">
        <v>128</v>
      </c>
      <c r="F22" s="125" t="s">
        <v>149</v>
      </c>
      <c r="G22" s="125" t="s">
        <v>83</v>
      </c>
      <c r="H22" s="125" t="s">
        <v>84</v>
      </c>
      <c r="I22" s="127" t="s">
        <v>85</v>
      </c>
      <c r="J22" s="121" t="s">
        <v>88</v>
      </c>
      <c r="K22" s="121"/>
      <c r="L22" s="121"/>
      <c r="M22" s="121"/>
      <c r="N22" s="121"/>
      <c r="O22" s="121"/>
      <c r="P22" s="34"/>
      <c r="Q22" s="34"/>
      <c r="R22" s="34"/>
    </row>
    <row r="23" spans="1:20" s="7" customFormat="1" ht="45.75" customHeight="1" thickBot="1">
      <c r="A23" s="11"/>
      <c r="B23" s="130"/>
      <c r="C23" s="126"/>
      <c r="D23" s="126"/>
      <c r="E23" s="126"/>
      <c r="F23" s="126"/>
      <c r="G23" s="126"/>
      <c r="H23" s="126"/>
      <c r="I23" s="128"/>
      <c r="J23" s="5" t="s">
        <v>89</v>
      </c>
      <c r="K23" s="5" t="s">
        <v>90</v>
      </c>
      <c r="L23" s="5" t="s">
        <v>91</v>
      </c>
      <c r="M23" s="5" t="s">
        <v>92</v>
      </c>
      <c r="N23" s="5" t="s">
        <v>93</v>
      </c>
      <c r="O23" s="4" t="s">
        <v>94</v>
      </c>
      <c r="P23" s="15"/>
      <c r="Q23" s="12" t="s">
        <v>95</v>
      </c>
      <c r="R23" s="20"/>
      <c r="S23" s="13"/>
      <c r="T23" s="13"/>
    </row>
    <row r="24" spans="1:20" s="7" customFormat="1" ht="20.25" customHeight="1" thickBot="1">
      <c r="A24" s="11"/>
      <c r="B24" s="19"/>
      <c r="C24" s="19"/>
      <c r="D24" s="19"/>
      <c r="E24" s="19"/>
      <c r="F24" s="19"/>
      <c r="G24" s="19"/>
      <c r="H24" s="19"/>
      <c r="I24" s="35"/>
      <c r="J24" s="19"/>
      <c r="K24" s="19"/>
      <c r="L24" s="19"/>
      <c r="M24" s="19"/>
      <c r="N24" s="19"/>
      <c r="O24" s="19"/>
      <c r="P24" s="15"/>
      <c r="Q24" s="19"/>
      <c r="R24" s="19"/>
      <c r="S24" s="14"/>
      <c r="T24" s="14"/>
    </row>
    <row r="25" spans="1:20" s="7" customFormat="1" ht="20.45" customHeight="1">
      <c r="A25" s="11"/>
      <c r="B25" s="80" t="str">
        <f>B9</f>
        <v>Didcot STW Growth</v>
      </c>
      <c r="C25" s="89" t="str">
        <f>IF(ISBLANK(C9), "", C9)</f>
        <v>Yes</v>
      </c>
      <c r="D25" s="89" t="str">
        <f t="shared" ref="D25:G25" si="1">IF(ISBLANK(D9), "", D9)</f>
        <v/>
      </c>
      <c r="E25" s="89" t="s">
        <v>166</v>
      </c>
      <c r="F25" s="89" t="str">
        <f t="shared" si="1"/>
        <v>Wastewater network plus</v>
      </c>
      <c r="G25" s="89" t="str">
        <f t="shared" si="1"/>
        <v/>
      </c>
      <c r="H25" s="17" t="s">
        <v>101</v>
      </c>
      <c r="I25" s="21">
        <v>3</v>
      </c>
      <c r="J25" s="44">
        <v>0</v>
      </c>
      <c r="K25" s="44">
        <v>0</v>
      </c>
      <c r="L25" s="44">
        <v>0</v>
      </c>
      <c r="M25" s="44">
        <v>61.924999999999997</v>
      </c>
      <c r="N25" s="44">
        <v>41.283999999999999</v>
      </c>
      <c r="O25" s="37">
        <f xml:space="preserve"> SUM(J25:N25)</f>
        <v>103.209</v>
      </c>
      <c r="P25" s="36"/>
      <c r="Q25" s="3" t="s">
        <v>167</v>
      </c>
      <c r="R25" s="6"/>
      <c r="S25" s="6"/>
      <c r="T25" s="6"/>
    </row>
    <row r="26" spans="1:20" s="7" customFormat="1" ht="20.45" customHeight="1">
      <c r="A26" s="11"/>
      <c r="B26" s="81" t="str">
        <f t="shared" ref="B26:B34" si="2">B10</f>
        <v>Rye Meads Phosphorous</v>
      </c>
      <c r="C26" s="90" t="str">
        <f t="shared" ref="C26:G34" si="3">IF(ISBLANK(C10), "", C10)</f>
        <v>Yes</v>
      </c>
      <c r="D26" s="90" t="str">
        <f t="shared" si="3"/>
        <v/>
      </c>
      <c r="E26" s="90" t="s">
        <v>168</v>
      </c>
      <c r="F26" s="90" t="str">
        <f t="shared" si="3"/>
        <v>Wastewater network plus</v>
      </c>
      <c r="G26" s="90" t="str">
        <f t="shared" si="3"/>
        <v/>
      </c>
      <c r="H26" s="16" t="s">
        <v>101</v>
      </c>
      <c r="I26" s="22">
        <v>3</v>
      </c>
      <c r="J26" s="38">
        <v>4.4560000000000004</v>
      </c>
      <c r="K26" s="38">
        <v>3.4820000000000002</v>
      </c>
      <c r="L26" s="38">
        <v>16.818000000000001</v>
      </c>
      <c r="M26" s="38">
        <v>27.042000000000002</v>
      </c>
      <c r="N26" s="38">
        <v>70.391999999999996</v>
      </c>
      <c r="O26" s="40">
        <f t="shared" ref="O26:O34" si="4" xml:space="preserve"> SUM(J26:N26)</f>
        <v>122.19</v>
      </c>
      <c r="P26" s="36"/>
      <c r="Q26" s="2" t="s">
        <v>169</v>
      </c>
      <c r="R26" s="6"/>
      <c r="S26" s="6"/>
      <c r="T26" s="6"/>
    </row>
    <row r="27" spans="1:20" s="7" customFormat="1" ht="20.45" customHeight="1">
      <c r="A27" s="11"/>
      <c r="B27" s="81">
        <f t="shared" si="2"/>
        <v>0</v>
      </c>
      <c r="C27" s="90" t="str">
        <f t="shared" si="3"/>
        <v/>
      </c>
      <c r="D27" s="90" t="str">
        <f t="shared" si="3"/>
        <v/>
      </c>
      <c r="E27" s="90" t="str">
        <f t="shared" si="3"/>
        <v/>
      </c>
      <c r="F27" s="90" t="str">
        <f t="shared" si="3"/>
        <v/>
      </c>
      <c r="G27" s="90" t="str">
        <f t="shared" si="3"/>
        <v/>
      </c>
      <c r="H27" s="16" t="s">
        <v>101</v>
      </c>
      <c r="I27" s="22">
        <v>3</v>
      </c>
      <c r="J27" s="38"/>
      <c r="K27" s="38"/>
      <c r="L27" s="38"/>
      <c r="M27" s="38"/>
      <c r="N27" s="38"/>
      <c r="O27" s="40">
        <f t="shared" si="4"/>
        <v>0</v>
      </c>
      <c r="P27" s="36"/>
      <c r="Q27" s="2" t="s">
        <v>170</v>
      </c>
      <c r="R27" s="6"/>
      <c r="S27" s="6"/>
      <c r="T27" s="6"/>
    </row>
    <row r="28" spans="1:20" s="7" customFormat="1" ht="20.45" customHeight="1">
      <c r="A28" s="11"/>
      <c r="B28" s="81">
        <f t="shared" si="2"/>
        <v>0</v>
      </c>
      <c r="C28" s="90" t="str">
        <f t="shared" si="3"/>
        <v/>
      </c>
      <c r="D28" s="90" t="str">
        <f t="shared" si="3"/>
        <v/>
      </c>
      <c r="E28" s="90" t="str">
        <f t="shared" si="3"/>
        <v/>
      </c>
      <c r="F28" s="90" t="str">
        <f t="shared" si="3"/>
        <v/>
      </c>
      <c r="G28" s="90" t="str">
        <f t="shared" si="3"/>
        <v/>
      </c>
      <c r="H28" s="16" t="s">
        <v>101</v>
      </c>
      <c r="I28" s="22">
        <v>3</v>
      </c>
      <c r="J28" s="38"/>
      <c r="K28" s="38"/>
      <c r="L28" s="38"/>
      <c r="M28" s="38"/>
      <c r="N28" s="38"/>
      <c r="O28" s="40">
        <f t="shared" si="4"/>
        <v>0</v>
      </c>
      <c r="P28" s="36"/>
      <c r="Q28" s="2" t="s">
        <v>171</v>
      </c>
      <c r="R28" s="6"/>
      <c r="S28" s="6"/>
      <c r="T28" s="6"/>
    </row>
    <row r="29" spans="1:20" s="7" customFormat="1" ht="20.45" customHeight="1">
      <c r="A29" s="11"/>
      <c r="B29" s="81">
        <f t="shared" si="2"/>
        <v>0</v>
      </c>
      <c r="C29" s="90" t="str">
        <f t="shared" si="3"/>
        <v/>
      </c>
      <c r="D29" s="90" t="str">
        <f t="shared" si="3"/>
        <v/>
      </c>
      <c r="E29" s="90" t="str">
        <f t="shared" si="3"/>
        <v/>
      </c>
      <c r="F29" s="90" t="str">
        <f t="shared" si="3"/>
        <v/>
      </c>
      <c r="G29" s="90" t="str">
        <f t="shared" si="3"/>
        <v/>
      </c>
      <c r="H29" s="16" t="s">
        <v>101</v>
      </c>
      <c r="I29" s="22">
        <v>3</v>
      </c>
      <c r="J29" s="38"/>
      <c r="K29" s="38"/>
      <c r="L29" s="38"/>
      <c r="M29" s="38"/>
      <c r="N29" s="38"/>
      <c r="O29" s="40">
        <f t="shared" si="4"/>
        <v>0</v>
      </c>
      <c r="P29" s="36"/>
      <c r="Q29" s="2" t="s">
        <v>172</v>
      </c>
      <c r="R29" s="6"/>
      <c r="S29" s="6"/>
      <c r="T29" s="6"/>
    </row>
    <row r="30" spans="1:20" s="7" customFormat="1" ht="20.45" customHeight="1">
      <c r="A30" s="11"/>
      <c r="B30" s="81">
        <f t="shared" si="2"/>
        <v>0</v>
      </c>
      <c r="C30" s="90" t="str">
        <f t="shared" si="3"/>
        <v/>
      </c>
      <c r="D30" s="90" t="str">
        <f t="shared" si="3"/>
        <v/>
      </c>
      <c r="E30" s="90" t="str">
        <f t="shared" si="3"/>
        <v/>
      </c>
      <c r="F30" s="90" t="str">
        <f t="shared" si="3"/>
        <v/>
      </c>
      <c r="G30" s="90" t="str">
        <f t="shared" si="3"/>
        <v/>
      </c>
      <c r="H30" s="16" t="s">
        <v>101</v>
      </c>
      <c r="I30" s="22">
        <v>3</v>
      </c>
      <c r="J30" s="38"/>
      <c r="K30" s="38"/>
      <c r="L30" s="38"/>
      <c r="M30" s="38"/>
      <c r="N30" s="38"/>
      <c r="O30" s="40">
        <f t="shared" si="4"/>
        <v>0</v>
      </c>
      <c r="P30" s="36"/>
      <c r="Q30" s="2" t="s">
        <v>173</v>
      </c>
      <c r="R30" s="6"/>
      <c r="S30" s="6"/>
      <c r="T30" s="6"/>
    </row>
    <row r="31" spans="1:20" s="7" customFormat="1" ht="20.45" customHeight="1">
      <c r="A31" s="11"/>
      <c r="B31" s="81">
        <f t="shared" si="2"/>
        <v>0</v>
      </c>
      <c r="C31" s="90" t="str">
        <f t="shared" si="3"/>
        <v/>
      </c>
      <c r="D31" s="90" t="str">
        <f t="shared" si="3"/>
        <v/>
      </c>
      <c r="E31" s="90" t="str">
        <f t="shared" si="3"/>
        <v/>
      </c>
      <c r="F31" s="90" t="str">
        <f t="shared" si="3"/>
        <v/>
      </c>
      <c r="G31" s="90" t="str">
        <f t="shared" si="3"/>
        <v/>
      </c>
      <c r="H31" s="16" t="s">
        <v>101</v>
      </c>
      <c r="I31" s="22">
        <v>3</v>
      </c>
      <c r="J31" s="38"/>
      <c r="K31" s="38"/>
      <c r="L31" s="38"/>
      <c r="M31" s="38"/>
      <c r="N31" s="38"/>
      <c r="O31" s="40">
        <f t="shared" si="4"/>
        <v>0</v>
      </c>
      <c r="P31" s="36"/>
      <c r="Q31" s="2" t="s">
        <v>174</v>
      </c>
      <c r="R31" s="6"/>
      <c r="S31" s="6"/>
      <c r="T31" s="6"/>
    </row>
    <row r="32" spans="1:20" s="7" customFormat="1" ht="20.45" customHeight="1">
      <c r="A32" s="11"/>
      <c r="B32" s="81">
        <f t="shared" si="2"/>
        <v>0</v>
      </c>
      <c r="C32" s="90" t="str">
        <f t="shared" si="3"/>
        <v/>
      </c>
      <c r="D32" s="90" t="str">
        <f t="shared" si="3"/>
        <v/>
      </c>
      <c r="E32" s="90" t="str">
        <f t="shared" si="3"/>
        <v/>
      </c>
      <c r="F32" s="90" t="str">
        <f t="shared" si="3"/>
        <v/>
      </c>
      <c r="G32" s="90" t="str">
        <f t="shared" si="3"/>
        <v/>
      </c>
      <c r="H32" s="16" t="s">
        <v>101</v>
      </c>
      <c r="I32" s="22">
        <v>3</v>
      </c>
      <c r="J32" s="38"/>
      <c r="K32" s="38"/>
      <c r="L32" s="38"/>
      <c r="M32" s="38"/>
      <c r="N32" s="38"/>
      <c r="O32" s="40">
        <f t="shared" si="4"/>
        <v>0</v>
      </c>
      <c r="P32" s="36"/>
      <c r="Q32" s="2" t="s">
        <v>175</v>
      </c>
      <c r="R32" s="6"/>
      <c r="S32" s="6"/>
      <c r="T32" s="6"/>
    </row>
    <row r="33" spans="1:20" s="7" customFormat="1" ht="20.45" customHeight="1">
      <c r="A33" s="11"/>
      <c r="B33" s="81">
        <f t="shared" si="2"/>
        <v>0</v>
      </c>
      <c r="C33" s="90" t="str">
        <f t="shared" si="3"/>
        <v/>
      </c>
      <c r="D33" s="90" t="str">
        <f t="shared" si="3"/>
        <v/>
      </c>
      <c r="E33" s="90" t="str">
        <f t="shared" si="3"/>
        <v/>
      </c>
      <c r="F33" s="90" t="str">
        <f t="shared" si="3"/>
        <v/>
      </c>
      <c r="G33" s="90" t="str">
        <f t="shared" si="3"/>
        <v/>
      </c>
      <c r="H33" s="16" t="s">
        <v>101</v>
      </c>
      <c r="I33" s="22">
        <v>3</v>
      </c>
      <c r="J33" s="38"/>
      <c r="K33" s="38"/>
      <c r="L33" s="38"/>
      <c r="M33" s="38"/>
      <c r="N33" s="38"/>
      <c r="O33" s="40">
        <f t="shared" si="4"/>
        <v>0</v>
      </c>
      <c r="P33" s="36"/>
      <c r="Q33" s="2" t="s">
        <v>176</v>
      </c>
      <c r="R33" s="6"/>
      <c r="S33" s="6"/>
      <c r="T33" s="6"/>
    </row>
    <row r="34" spans="1:20" s="7" customFormat="1" ht="20.45" customHeight="1" thickBot="1">
      <c r="A34" s="11"/>
      <c r="B34" s="82">
        <f t="shared" si="2"/>
        <v>0</v>
      </c>
      <c r="C34" s="91" t="str">
        <f t="shared" si="3"/>
        <v/>
      </c>
      <c r="D34" s="91" t="str">
        <f t="shared" si="3"/>
        <v/>
      </c>
      <c r="E34" s="91" t="str">
        <f t="shared" si="3"/>
        <v/>
      </c>
      <c r="F34" s="91" t="str">
        <f t="shared" si="3"/>
        <v/>
      </c>
      <c r="G34" s="91" t="str">
        <f t="shared" si="3"/>
        <v/>
      </c>
      <c r="H34" s="18" t="s">
        <v>101</v>
      </c>
      <c r="I34" s="23">
        <v>3</v>
      </c>
      <c r="J34" s="41"/>
      <c r="K34" s="41"/>
      <c r="L34" s="41"/>
      <c r="M34" s="41"/>
      <c r="N34" s="41"/>
      <c r="O34" s="43">
        <f t="shared" si="4"/>
        <v>0</v>
      </c>
      <c r="P34" s="36"/>
      <c r="Q34" s="1" t="s">
        <v>177</v>
      </c>
      <c r="R34" s="6"/>
      <c r="S34" s="6"/>
      <c r="T34" s="6"/>
    </row>
  </sheetData>
  <mergeCells count="22">
    <mergeCell ref="G22:G23"/>
    <mergeCell ref="H22:H23"/>
    <mergeCell ref="I22:I23"/>
    <mergeCell ref="J22:O22"/>
    <mergeCell ref="B22:B23"/>
    <mergeCell ref="C22:C23"/>
    <mergeCell ref="D22:D23"/>
    <mergeCell ref="E22:E23"/>
    <mergeCell ref="F22:F23"/>
    <mergeCell ref="I6:I7"/>
    <mergeCell ref="J6:O6"/>
    <mergeCell ref="B20:R20"/>
    <mergeCell ref="B21:I21"/>
    <mergeCell ref="B4:R4"/>
    <mergeCell ref="B5:I5"/>
    <mergeCell ref="B6:B7"/>
    <mergeCell ref="C6:C7"/>
    <mergeCell ref="D6:D7"/>
    <mergeCell ref="E6:E7"/>
    <mergeCell ref="F6:F7"/>
    <mergeCell ref="G6:G7"/>
    <mergeCell ref="H6:H7"/>
  </mergeCells>
  <phoneticPr fontId="27" type="noConversion"/>
  <dataValidations count="2">
    <dataValidation type="list" allowBlank="1" showInputMessage="1" showErrorMessage="1" sqref="F9:F18" xr:uid="{E89D3B4B-D4C5-4421-ACB5-D3F5A83FD392}">
      <formula1>"Water resources, Water network plus, Wastewater network plus, Bioresources"</formula1>
    </dataValidation>
    <dataValidation type="list" allowBlank="1" showInputMessage="1" showErrorMessage="1" sqref="C9:C18" xr:uid="{CCB56B17-D41E-42FD-833A-3D8687CE9338}">
      <formula1>"Yes, No"</formula1>
    </dataValidation>
  </dataValidations>
  <pageMargins left="0.7" right="0.7" top="0.75" bottom="0.75" header="0.3" footer="0.3"/>
  <pageSetup paperSize="9" orientation="portrait" r:id="rId1"/>
  <ignoredErrors>
    <ignoredError sqref="B27:G34 B25:D25 F25:G25 B26:D26 F26:G2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87D3E-1B17-4BE6-B24D-E755DD69EA8A}">
  <sheetPr>
    <tabColor rgb="FF0071CE"/>
  </sheetPr>
  <dimension ref="A1:Y24"/>
  <sheetViews>
    <sheetView tabSelected="1" zoomScale="80" zoomScaleNormal="80" workbookViewId="0">
      <selection activeCell="P20" sqref="P20"/>
    </sheetView>
  </sheetViews>
  <sheetFormatPr defaultColWidth="9" defaultRowHeight="14.25"/>
  <cols>
    <col min="1" max="1" width="1.625" style="6" customWidth="1"/>
    <col min="2" max="2" width="25.75" style="6" customWidth="1"/>
    <col min="3" max="3" width="39.375" style="6" customWidth="1"/>
    <col min="4" max="4" width="11.625" style="6" customWidth="1"/>
    <col min="5" max="6" width="6.5" style="6" customWidth="1"/>
    <col min="7" max="17" width="13" style="6" customWidth="1"/>
    <col min="18" max="18" width="13.375" style="6" customWidth="1"/>
    <col min="19" max="19" width="5.625" style="6" customWidth="1"/>
    <col min="20" max="20" width="10.125" style="6" customWidth="1"/>
    <col min="21" max="21" width="3" style="6" customWidth="1"/>
    <col min="22" max="22" width="10.25" style="6" customWidth="1"/>
    <col min="23" max="23" width="6.625" style="6" customWidth="1"/>
    <col min="24" max="24" width="9" style="6"/>
    <col min="25" max="16384" width="9" style="32"/>
  </cols>
  <sheetData>
    <row r="1" spans="1:25" s="51" customFormat="1" ht="20.25" customHeight="1">
      <c r="A1" s="72"/>
      <c r="B1" s="72"/>
      <c r="C1" s="72"/>
      <c r="D1" s="72"/>
      <c r="E1" s="72"/>
      <c r="F1" s="72"/>
      <c r="G1" s="72"/>
      <c r="H1" s="72"/>
      <c r="I1" s="72"/>
      <c r="J1" s="72"/>
      <c r="K1" s="72"/>
      <c r="L1" s="72"/>
      <c r="M1" s="72"/>
      <c r="N1" s="72"/>
      <c r="O1" s="72"/>
      <c r="P1" s="72"/>
      <c r="Q1" s="72"/>
      <c r="R1" s="72"/>
      <c r="S1" s="72"/>
      <c r="T1" s="72"/>
      <c r="U1" s="72"/>
      <c r="V1" s="72"/>
      <c r="W1" s="72"/>
    </row>
    <row r="2" spans="1:25" s="51" customFormat="1" ht="20.25" customHeight="1">
      <c r="A2" s="73"/>
      <c r="B2" s="74" t="s">
        <v>178</v>
      </c>
      <c r="C2" s="75"/>
      <c r="D2" s="75"/>
      <c r="E2" s="75"/>
      <c r="F2" s="75"/>
      <c r="G2" s="75"/>
      <c r="H2" s="75"/>
      <c r="I2" s="75"/>
      <c r="J2" s="75"/>
      <c r="K2" s="75"/>
      <c r="L2" s="75"/>
      <c r="M2" s="75"/>
      <c r="N2" s="75"/>
      <c r="O2" s="75"/>
      <c r="P2" s="75"/>
      <c r="Q2" s="75"/>
      <c r="R2" s="75"/>
      <c r="S2" s="75"/>
      <c r="T2" s="75"/>
      <c r="U2" s="75"/>
      <c r="V2" s="75"/>
      <c r="W2" s="75"/>
    </row>
    <row r="3" spans="1:25" s="51" customFormat="1" ht="20.25" customHeight="1">
      <c r="A3" s="73"/>
      <c r="B3" s="76" t="str">
        <f ca="1">INDIRECT("Validation!B4")</f>
        <v>TMS</v>
      </c>
      <c r="C3" s="77"/>
      <c r="D3" s="77"/>
      <c r="E3" s="78"/>
      <c r="F3" s="78"/>
      <c r="G3" s="78"/>
      <c r="H3" s="78"/>
      <c r="I3" s="78"/>
      <c r="J3" s="78"/>
      <c r="K3" s="78"/>
      <c r="L3" s="78"/>
      <c r="M3" s="78"/>
      <c r="N3" s="78"/>
      <c r="O3" s="78"/>
      <c r="P3" s="78"/>
      <c r="Q3" s="78"/>
      <c r="R3" s="78"/>
      <c r="S3" s="78"/>
      <c r="T3" s="78"/>
      <c r="U3" s="78"/>
      <c r="V3" s="78"/>
      <c r="W3" s="78"/>
    </row>
    <row r="4" spans="1:25" ht="31.5" customHeight="1">
      <c r="A4" s="11"/>
      <c r="B4" s="120" t="s">
        <v>179</v>
      </c>
      <c r="C4" s="120"/>
      <c r="D4" s="120"/>
      <c r="E4" s="142"/>
      <c r="F4" s="142"/>
      <c r="G4" s="142"/>
      <c r="H4" s="142"/>
      <c r="I4" s="142"/>
      <c r="J4" s="142"/>
      <c r="K4" s="142"/>
      <c r="L4" s="142"/>
      <c r="M4" s="142"/>
      <c r="N4" s="142"/>
      <c r="O4" s="142"/>
      <c r="P4" s="142"/>
      <c r="Q4" s="142"/>
      <c r="R4" s="142"/>
      <c r="S4" s="142"/>
      <c r="T4" s="142"/>
      <c r="U4" s="142"/>
      <c r="V4" s="25"/>
      <c r="W4" s="33"/>
      <c r="Y4" s="6"/>
    </row>
    <row r="5" spans="1:25" ht="20.25" customHeight="1" thickBot="1">
      <c r="A5" s="11"/>
      <c r="B5" s="122"/>
      <c r="C5" s="122"/>
      <c r="D5" s="122"/>
      <c r="E5" s="142"/>
      <c r="F5" s="142"/>
      <c r="G5" s="142"/>
      <c r="H5" s="142"/>
      <c r="I5" s="142"/>
      <c r="J5" s="142"/>
      <c r="K5" s="142"/>
      <c r="L5" s="34"/>
      <c r="M5" s="34"/>
      <c r="N5" s="34"/>
      <c r="O5" s="34"/>
      <c r="P5" s="34"/>
      <c r="Q5" s="34"/>
      <c r="R5" s="34"/>
      <c r="S5" s="34"/>
      <c r="T5" s="34"/>
      <c r="U5" s="34"/>
      <c r="V5" s="25"/>
      <c r="W5" s="25"/>
    </row>
    <row r="6" spans="1:25" ht="20.25" customHeight="1" thickBot="1">
      <c r="A6" s="11"/>
      <c r="B6" s="125" t="s">
        <v>180</v>
      </c>
      <c r="C6" s="125" t="s">
        <v>83</v>
      </c>
      <c r="D6" s="125" t="s">
        <v>181</v>
      </c>
      <c r="E6" s="125" t="s">
        <v>84</v>
      </c>
      <c r="F6" s="127" t="s">
        <v>85</v>
      </c>
      <c r="G6" s="121" t="s">
        <v>182</v>
      </c>
      <c r="H6" s="121"/>
      <c r="I6" s="121"/>
      <c r="J6" s="121"/>
      <c r="K6" s="121"/>
      <c r="L6" s="121"/>
      <c r="M6" s="121" t="s">
        <v>183</v>
      </c>
      <c r="N6" s="121"/>
      <c r="O6" s="121"/>
      <c r="P6" s="121"/>
      <c r="Q6" s="121"/>
      <c r="R6" s="131"/>
      <c r="S6" s="34"/>
      <c r="T6" s="34"/>
      <c r="U6" s="34"/>
      <c r="V6" s="25"/>
      <c r="W6" s="25"/>
    </row>
    <row r="7" spans="1:25" s="7" customFormat="1" ht="45.75" customHeight="1" thickBot="1">
      <c r="A7" s="11"/>
      <c r="B7" s="126"/>
      <c r="C7" s="126"/>
      <c r="D7" s="126"/>
      <c r="E7" s="126"/>
      <c r="F7" s="128"/>
      <c r="G7" s="5" t="s">
        <v>89</v>
      </c>
      <c r="H7" s="5" t="s">
        <v>90</v>
      </c>
      <c r="I7" s="5" t="s">
        <v>91</v>
      </c>
      <c r="J7" s="5" t="s">
        <v>92</v>
      </c>
      <c r="K7" s="5" t="s">
        <v>93</v>
      </c>
      <c r="L7" s="5" t="s">
        <v>94</v>
      </c>
      <c r="M7" s="5" t="s">
        <v>89</v>
      </c>
      <c r="N7" s="5" t="s">
        <v>90</v>
      </c>
      <c r="O7" s="5" t="s">
        <v>91</v>
      </c>
      <c r="P7" s="5" t="s">
        <v>92</v>
      </c>
      <c r="Q7" s="5" t="s">
        <v>93</v>
      </c>
      <c r="R7" s="4" t="s">
        <v>94</v>
      </c>
      <c r="S7" s="15"/>
      <c r="T7" s="12" t="s">
        <v>95</v>
      </c>
      <c r="U7" s="20"/>
      <c r="V7" s="29"/>
      <c r="W7" s="15"/>
      <c r="X7" s="13"/>
      <c r="Y7" s="13"/>
    </row>
    <row r="8" spans="1:25" s="7" customFormat="1" ht="20.25" customHeight="1">
      <c r="A8" s="11"/>
      <c r="B8" s="19"/>
      <c r="C8" s="19"/>
      <c r="D8" s="19"/>
      <c r="E8" s="19"/>
      <c r="F8" s="35"/>
      <c r="G8" s="19"/>
      <c r="H8" s="19"/>
      <c r="I8" s="19"/>
      <c r="J8" s="19"/>
      <c r="K8" s="19"/>
      <c r="L8" s="19"/>
      <c r="M8" s="19"/>
      <c r="N8" s="19"/>
      <c r="O8" s="19"/>
      <c r="P8" s="19"/>
      <c r="Q8" s="19"/>
      <c r="R8" s="19"/>
      <c r="S8" s="15"/>
      <c r="T8" s="19"/>
      <c r="U8" s="19"/>
      <c r="V8" s="29"/>
      <c r="W8" s="15"/>
      <c r="X8" s="14"/>
      <c r="Y8" s="14"/>
    </row>
    <row r="9" spans="1:25" s="7" customFormat="1" ht="20.45" customHeight="1" thickBot="1">
      <c r="A9" s="11"/>
      <c r="B9" s="92" t="s">
        <v>184</v>
      </c>
      <c r="C9" s="93" t="s">
        <v>185</v>
      </c>
      <c r="D9" s="94" t="s">
        <v>91</v>
      </c>
      <c r="E9" s="95" t="s">
        <v>101</v>
      </c>
      <c r="F9" s="95">
        <v>3</v>
      </c>
      <c r="G9" s="114">
        <v>0</v>
      </c>
      <c r="H9" s="114">
        <v>0</v>
      </c>
      <c r="I9" s="114">
        <v>5.0000000000000001E-3</v>
      </c>
      <c r="J9" s="114">
        <v>1.2E-2</v>
      </c>
      <c r="K9" s="114">
        <v>0.03</v>
      </c>
      <c r="L9" s="96">
        <f>SUM(G9:K9)</f>
        <v>4.7E-2</v>
      </c>
      <c r="M9" s="114">
        <v>0</v>
      </c>
      <c r="N9" s="114">
        <v>0</v>
      </c>
      <c r="O9" s="114">
        <v>5.0000000000000001E-3</v>
      </c>
      <c r="P9" s="114">
        <v>1.0999999999999999E-2</v>
      </c>
      <c r="Q9" s="114">
        <v>2.9000000000000001E-2</v>
      </c>
      <c r="R9" s="96">
        <f>SUM(M9:Q9)</f>
        <v>4.4999999999999998E-2</v>
      </c>
      <c r="S9" s="97" t="s">
        <v>186</v>
      </c>
      <c r="T9" s="98" t="s">
        <v>187</v>
      </c>
      <c r="U9" s="6"/>
      <c r="V9" s="25"/>
      <c r="W9" s="36"/>
      <c r="X9" s="6"/>
      <c r="Y9" s="6"/>
    </row>
    <row r="10" spans="1:25" s="7" customFormat="1" ht="20.45" customHeight="1" thickBot="1">
      <c r="A10" s="11"/>
      <c r="B10" s="99" t="s">
        <v>188</v>
      </c>
      <c r="C10" s="100" t="s">
        <v>185</v>
      </c>
      <c r="D10" s="101" t="s">
        <v>91</v>
      </c>
      <c r="E10" s="102" t="s">
        <v>101</v>
      </c>
      <c r="F10" s="102">
        <v>3</v>
      </c>
      <c r="G10" s="114">
        <v>0</v>
      </c>
      <c r="H10" s="114">
        <v>0</v>
      </c>
      <c r="I10" s="114">
        <v>5.0000000000000001E-3</v>
      </c>
      <c r="J10" s="114">
        <v>1.2999999999999999E-2</v>
      </c>
      <c r="K10" s="114">
        <v>3.5000000000000003E-2</v>
      </c>
      <c r="L10" s="103">
        <f>SUM(G10:K10)</f>
        <v>5.3000000000000005E-2</v>
      </c>
      <c r="M10" s="114">
        <v>0</v>
      </c>
      <c r="N10" s="114">
        <v>0</v>
      </c>
      <c r="O10" s="114">
        <v>5.0000000000000001E-3</v>
      </c>
      <c r="P10" s="114">
        <v>1.2999999999999999E-2</v>
      </c>
      <c r="Q10" s="114">
        <v>3.4000000000000002E-2</v>
      </c>
      <c r="R10" s="103">
        <f>SUM(M10:Q10)</f>
        <v>5.2000000000000005E-2</v>
      </c>
      <c r="S10" s="97" t="s">
        <v>186</v>
      </c>
      <c r="T10" s="104" t="s">
        <v>189</v>
      </c>
      <c r="U10" s="6"/>
      <c r="V10" s="25"/>
      <c r="W10" s="36"/>
      <c r="X10" s="6"/>
      <c r="Y10" s="6"/>
    </row>
    <row r="11" spans="1:25" s="7" customFormat="1" ht="20.45" customHeight="1" thickBot="1">
      <c r="A11" s="11"/>
      <c r="B11" s="99" t="s">
        <v>190</v>
      </c>
      <c r="C11" s="100" t="s">
        <v>185</v>
      </c>
      <c r="D11" s="101" t="s">
        <v>91</v>
      </c>
      <c r="E11" s="102" t="s">
        <v>101</v>
      </c>
      <c r="F11" s="102">
        <v>3</v>
      </c>
      <c r="G11" s="114">
        <v>0</v>
      </c>
      <c r="H11" s="114">
        <v>0</v>
      </c>
      <c r="I11" s="114">
        <v>1E-3</v>
      </c>
      <c r="J11" s="114">
        <v>3.0000000000000001E-3</v>
      </c>
      <c r="K11" s="114">
        <v>8.0000000000000002E-3</v>
      </c>
      <c r="L11" s="103">
        <f t="shared" ref="L11:L24" si="0">SUM(G11:K11)</f>
        <v>1.2E-2</v>
      </c>
      <c r="M11" s="114">
        <v>0</v>
      </c>
      <c r="N11" s="114">
        <v>0</v>
      </c>
      <c r="O11" s="114">
        <v>1E-3</v>
      </c>
      <c r="P11" s="114">
        <v>3.0000000000000001E-3</v>
      </c>
      <c r="Q11" s="114">
        <v>8.0000000000000002E-3</v>
      </c>
      <c r="R11" s="103">
        <f t="shared" ref="R11:R24" si="1">SUM(M11:Q11)</f>
        <v>1.2E-2</v>
      </c>
      <c r="S11" s="97" t="s">
        <v>186</v>
      </c>
      <c r="T11" s="104" t="s">
        <v>191</v>
      </c>
      <c r="U11" s="6"/>
      <c r="V11" s="25"/>
      <c r="W11" s="36"/>
      <c r="X11" s="6"/>
      <c r="Y11" s="6"/>
    </row>
    <row r="12" spans="1:25" s="7" customFormat="1" ht="20.45" customHeight="1" thickBot="1">
      <c r="A12" s="11"/>
      <c r="B12" s="99" t="s">
        <v>192</v>
      </c>
      <c r="C12" s="100" t="s">
        <v>185</v>
      </c>
      <c r="D12" s="101" t="s">
        <v>91</v>
      </c>
      <c r="E12" s="102" t="s">
        <v>101</v>
      </c>
      <c r="F12" s="102">
        <v>3</v>
      </c>
      <c r="G12" s="114">
        <v>0</v>
      </c>
      <c r="H12" s="114">
        <v>0</v>
      </c>
      <c r="I12" s="114">
        <v>10.231999999999999</v>
      </c>
      <c r="J12" s="114">
        <v>25.581</v>
      </c>
      <c r="K12" s="114">
        <v>66.510000000000005</v>
      </c>
      <c r="L12" s="103">
        <f t="shared" si="0"/>
        <v>102.32300000000001</v>
      </c>
      <c r="M12" s="114">
        <v>0</v>
      </c>
      <c r="N12" s="114">
        <v>0</v>
      </c>
      <c r="O12" s="114">
        <v>10.095000000000001</v>
      </c>
      <c r="P12" s="114">
        <v>25.123000000000001</v>
      </c>
      <c r="Q12" s="114">
        <v>65.027000000000001</v>
      </c>
      <c r="R12" s="103">
        <f t="shared" si="1"/>
        <v>100.245</v>
      </c>
      <c r="S12" s="97" t="s">
        <v>186</v>
      </c>
      <c r="T12" s="104" t="s">
        <v>193</v>
      </c>
      <c r="U12" s="6"/>
      <c r="V12" s="25"/>
      <c r="W12" s="36"/>
      <c r="X12" s="6"/>
      <c r="Y12" s="6"/>
    </row>
    <row r="13" spans="1:25" s="7" customFormat="1" ht="20.45" customHeight="1" thickBot="1">
      <c r="A13" s="11"/>
      <c r="B13" s="99" t="s">
        <v>194</v>
      </c>
      <c r="C13" s="100" t="s">
        <v>185</v>
      </c>
      <c r="D13" s="101" t="s">
        <v>91</v>
      </c>
      <c r="E13" s="102" t="s">
        <v>101</v>
      </c>
      <c r="F13" s="102">
        <v>3</v>
      </c>
      <c r="G13" s="114">
        <v>0</v>
      </c>
      <c r="H13" s="114">
        <v>0</v>
      </c>
      <c r="I13" s="114">
        <v>8.6210000000000004</v>
      </c>
      <c r="J13" s="114">
        <v>21.550999999999998</v>
      </c>
      <c r="K13" s="114">
        <v>56.033999999999999</v>
      </c>
      <c r="L13" s="103">
        <f t="shared" si="0"/>
        <v>86.205999999999989</v>
      </c>
      <c r="M13" s="114">
        <v>0</v>
      </c>
      <c r="N13" s="114">
        <v>0</v>
      </c>
      <c r="O13" s="114">
        <v>8.5050000000000008</v>
      </c>
      <c r="P13" s="114">
        <v>21.166</v>
      </c>
      <c r="Q13" s="114">
        <v>54.783999999999999</v>
      </c>
      <c r="R13" s="103">
        <f t="shared" si="1"/>
        <v>84.454999999999998</v>
      </c>
      <c r="S13" s="97" t="s">
        <v>186</v>
      </c>
      <c r="T13" s="104" t="s">
        <v>195</v>
      </c>
      <c r="U13" s="6"/>
      <c r="V13" s="25"/>
      <c r="W13" s="36"/>
      <c r="X13" s="6"/>
      <c r="Y13" s="6"/>
    </row>
    <row r="14" spans="1:25" s="7" customFormat="1" ht="20.45" customHeight="1" thickBot="1">
      <c r="A14" s="11"/>
      <c r="B14" s="99" t="s">
        <v>196</v>
      </c>
      <c r="C14" s="100" t="s">
        <v>185</v>
      </c>
      <c r="D14" s="101" t="s">
        <v>91</v>
      </c>
      <c r="E14" s="102" t="s">
        <v>101</v>
      </c>
      <c r="F14" s="102">
        <v>3</v>
      </c>
      <c r="G14" s="114">
        <v>0</v>
      </c>
      <c r="H14" s="114">
        <v>0</v>
      </c>
      <c r="I14" s="114">
        <v>4.8170000000000002</v>
      </c>
      <c r="J14" s="114">
        <v>12.042999999999999</v>
      </c>
      <c r="K14" s="114">
        <v>31.312000000000001</v>
      </c>
      <c r="L14" s="103">
        <f t="shared" si="0"/>
        <v>48.171999999999997</v>
      </c>
      <c r="M14" s="114">
        <v>0</v>
      </c>
      <c r="N14" s="114">
        <v>0</v>
      </c>
      <c r="O14" s="114">
        <v>4.7530000000000001</v>
      </c>
      <c r="P14" s="114">
        <v>11.827999999999999</v>
      </c>
      <c r="Q14" s="114">
        <v>30.614000000000001</v>
      </c>
      <c r="R14" s="103">
        <f t="shared" si="1"/>
        <v>47.195</v>
      </c>
      <c r="S14" s="97" t="s">
        <v>186</v>
      </c>
      <c r="T14" s="104" t="s">
        <v>197</v>
      </c>
      <c r="U14" s="6"/>
      <c r="V14" s="25"/>
      <c r="W14" s="36"/>
      <c r="X14" s="6"/>
      <c r="Y14" s="6"/>
    </row>
    <row r="15" spans="1:25" s="7" customFormat="1" ht="20.45" customHeight="1" thickBot="1">
      <c r="A15" s="11"/>
      <c r="B15" s="99" t="s">
        <v>198</v>
      </c>
      <c r="C15" s="100" t="s">
        <v>185</v>
      </c>
      <c r="D15" s="101" t="s">
        <v>91</v>
      </c>
      <c r="E15" s="102" t="s">
        <v>101</v>
      </c>
      <c r="F15" s="102">
        <v>3</v>
      </c>
      <c r="G15" s="114">
        <v>0</v>
      </c>
      <c r="H15" s="114">
        <v>0</v>
      </c>
      <c r="I15" s="114">
        <v>9.5909999999999993</v>
      </c>
      <c r="J15" s="114">
        <v>23.977</v>
      </c>
      <c r="K15" s="114">
        <v>62.34</v>
      </c>
      <c r="L15" s="103">
        <f t="shared" si="0"/>
        <v>95.908000000000001</v>
      </c>
      <c r="M15" s="114">
        <v>0</v>
      </c>
      <c r="N15" s="114">
        <v>0</v>
      </c>
      <c r="O15" s="114">
        <v>9.4619999999999997</v>
      </c>
      <c r="P15" s="114">
        <v>23.547999999999998</v>
      </c>
      <c r="Q15" s="114">
        <v>60.95</v>
      </c>
      <c r="R15" s="103">
        <f t="shared" si="1"/>
        <v>93.960000000000008</v>
      </c>
      <c r="S15" s="97" t="s">
        <v>186</v>
      </c>
      <c r="T15" s="104" t="s">
        <v>199</v>
      </c>
      <c r="U15" s="6"/>
      <c r="V15" s="25"/>
      <c r="W15" s="36"/>
      <c r="X15" s="6"/>
      <c r="Y15" s="6"/>
    </row>
    <row r="16" spans="1:25" s="7" customFormat="1" ht="20.45" customHeight="1" thickBot="1">
      <c r="A16" s="11"/>
      <c r="B16" s="99" t="s">
        <v>200</v>
      </c>
      <c r="C16" s="100" t="s">
        <v>185</v>
      </c>
      <c r="D16" s="101" t="s">
        <v>91</v>
      </c>
      <c r="E16" s="102" t="s">
        <v>101</v>
      </c>
      <c r="F16" s="102">
        <v>3</v>
      </c>
      <c r="G16" s="114">
        <v>0</v>
      </c>
      <c r="H16" s="114">
        <v>0</v>
      </c>
      <c r="I16" s="114">
        <v>0.55400000000000005</v>
      </c>
      <c r="J16" s="114">
        <v>1.3839999999999999</v>
      </c>
      <c r="K16" s="114">
        <v>3.5979999999999999</v>
      </c>
      <c r="L16" s="103">
        <f t="shared" si="0"/>
        <v>5.5359999999999996</v>
      </c>
      <c r="M16" s="114">
        <v>0</v>
      </c>
      <c r="N16" s="114">
        <v>0</v>
      </c>
      <c r="O16" s="114">
        <v>0.54600000000000004</v>
      </c>
      <c r="P16" s="114">
        <v>1.359</v>
      </c>
      <c r="Q16" s="114">
        <v>3.5179999999999998</v>
      </c>
      <c r="R16" s="103">
        <f t="shared" si="1"/>
        <v>5.423</v>
      </c>
      <c r="S16" s="97" t="s">
        <v>186</v>
      </c>
      <c r="T16" s="104" t="s">
        <v>201</v>
      </c>
      <c r="U16" s="6"/>
      <c r="V16" s="25"/>
      <c r="W16" s="36"/>
      <c r="X16" s="6"/>
      <c r="Y16" s="6"/>
    </row>
    <row r="17" spans="1:25" s="7" customFormat="1" ht="20.45" customHeight="1" thickBot="1">
      <c r="A17" s="11"/>
      <c r="B17" s="99" t="s">
        <v>202</v>
      </c>
      <c r="C17" s="100" t="s">
        <v>185</v>
      </c>
      <c r="D17" s="101" t="s">
        <v>91</v>
      </c>
      <c r="E17" s="102" t="s">
        <v>101</v>
      </c>
      <c r="F17" s="102">
        <v>3</v>
      </c>
      <c r="G17" s="114">
        <v>0</v>
      </c>
      <c r="H17" s="114">
        <v>0</v>
      </c>
      <c r="I17" s="114">
        <v>4.7709999999999999</v>
      </c>
      <c r="J17" s="114">
        <v>11.927</v>
      </c>
      <c r="K17" s="114">
        <v>31.009</v>
      </c>
      <c r="L17" s="103">
        <f t="shared" si="0"/>
        <v>47.707000000000001</v>
      </c>
      <c r="M17" s="114">
        <v>0</v>
      </c>
      <c r="N17" s="114">
        <v>0</v>
      </c>
      <c r="O17" s="114">
        <v>4.7069999999999999</v>
      </c>
      <c r="P17" s="114">
        <v>11.712999999999999</v>
      </c>
      <c r="Q17" s="114">
        <v>30.318000000000001</v>
      </c>
      <c r="R17" s="103">
        <f t="shared" si="1"/>
        <v>46.738</v>
      </c>
      <c r="S17" s="97" t="s">
        <v>186</v>
      </c>
      <c r="T17" s="104" t="s">
        <v>203</v>
      </c>
      <c r="U17" s="6"/>
      <c r="V17" s="25"/>
      <c r="W17" s="36"/>
      <c r="X17" s="6"/>
      <c r="Y17" s="6"/>
    </row>
    <row r="18" spans="1:25" s="7" customFormat="1" ht="20.45" customHeight="1" thickBot="1">
      <c r="A18" s="11"/>
      <c r="B18" s="99" t="s">
        <v>204</v>
      </c>
      <c r="C18" s="100" t="s">
        <v>205</v>
      </c>
      <c r="D18" s="101" t="s">
        <v>91</v>
      </c>
      <c r="E18" s="102" t="s">
        <v>101</v>
      </c>
      <c r="F18" s="102">
        <v>3</v>
      </c>
      <c r="G18" s="114">
        <v>0</v>
      </c>
      <c r="H18" s="114">
        <v>0</v>
      </c>
      <c r="I18" s="114">
        <v>4.1710000000000003</v>
      </c>
      <c r="J18" s="114">
        <v>10.428000000000001</v>
      </c>
      <c r="K18" s="114">
        <v>27.111999999999998</v>
      </c>
      <c r="L18" s="103">
        <f t="shared" si="0"/>
        <v>41.710999999999999</v>
      </c>
      <c r="M18" s="114">
        <v>0</v>
      </c>
      <c r="N18" s="114">
        <v>0</v>
      </c>
      <c r="O18" s="114">
        <v>4.1150000000000002</v>
      </c>
      <c r="P18" s="114">
        <v>10.241</v>
      </c>
      <c r="Q18" s="114">
        <v>26.507000000000001</v>
      </c>
      <c r="R18" s="103">
        <f t="shared" si="1"/>
        <v>40.863</v>
      </c>
      <c r="S18" s="97" t="s">
        <v>186</v>
      </c>
      <c r="T18" s="104" t="s">
        <v>206</v>
      </c>
      <c r="U18" s="6"/>
      <c r="V18" s="25"/>
      <c r="W18" s="36"/>
      <c r="X18" s="6"/>
      <c r="Y18" s="6"/>
    </row>
    <row r="19" spans="1:25" s="7" customFormat="1" ht="20.45" customHeight="1" thickBot="1">
      <c r="A19" s="11"/>
      <c r="B19" s="99" t="s">
        <v>207</v>
      </c>
      <c r="C19" s="100" t="s">
        <v>208</v>
      </c>
      <c r="D19" s="101" t="s">
        <v>91</v>
      </c>
      <c r="E19" s="102" t="s">
        <v>101</v>
      </c>
      <c r="F19" s="102">
        <v>3</v>
      </c>
      <c r="G19" s="114">
        <v>0</v>
      </c>
      <c r="H19" s="114">
        <v>0</v>
      </c>
      <c r="I19" s="114">
        <v>5.2759999999999998</v>
      </c>
      <c r="J19" s="114">
        <v>13.19</v>
      </c>
      <c r="K19" s="114">
        <v>34.293999999999997</v>
      </c>
      <c r="L19" s="103">
        <f t="shared" si="0"/>
        <v>52.76</v>
      </c>
      <c r="M19" s="114">
        <v>0</v>
      </c>
      <c r="N19" s="114">
        <v>0</v>
      </c>
      <c r="O19" s="114">
        <v>5.2050000000000001</v>
      </c>
      <c r="P19" s="114">
        <v>12.954000000000001</v>
      </c>
      <c r="Q19" s="114">
        <v>33.529000000000003</v>
      </c>
      <c r="R19" s="103">
        <f t="shared" si="1"/>
        <v>51.688000000000002</v>
      </c>
      <c r="S19" s="97" t="s">
        <v>186</v>
      </c>
      <c r="T19" s="104" t="s">
        <v>209</v>
      </c>
      <c r="U19" s="6"/>
      <c r="V19" s="25"/>
      <c r="W19" s="36"/>
      <c r="X19" s="6"/>
      <c r="Y19" s="6"/>
    </row>
    <row r="20" spans="1:25" s="7" customFormat="1" ht="20.45" customHeight="1" thickBot="1">
      <c r="A20" s="11"/>
      <c r="B20" s="99" t="s">
        <v>210</v>
      </c>
      <c r="C20" s="100" t="s">
        <v>208</v>
      </c>
      <c r="D20" s="101" t="s">
        <v>91</v>
      </c>
      <c r="E20" s="102" t="s">
        <v>101</v>
      </c>
      <c r="F20" s="102">
        <v>3</v>
      </c>
      <c r="G20" s="114">
        <v>0</v>
      </c>
      <c r="H20" s="114">
        <v>0</v>
      </c>
      <c r="I20" s="114">
        <v>2.4889999999999999</v>
      </c>
      <c r="J20" s="114">
        <v>6.2220000000000004</v>
      </c>
      <c r="K20" s="114">
        <v>16.177</v>
      </c>
      <c r="L20" s="103">
        <f t="shared" si="0"/>
        <v>24.887999999999998</v>
      </c>
      <c r="M20" s="114">
        <v>0</v>
      </c>
      <c r="N20" s="114">
        <v>0</v>
      </c>
      <c r="O20" s="114">
        <v>2.4550000000000001</v>
      </c>
      <c r="P20" s="114">
        <v>6.1109999999999998</v>
      </c>
      <c r="Q20" s="114">
        <v>15.817</v>
      </c>
      <c r="R20" s="103">
        <f t="shared" si="1"/>
        <v>24.382999999999999</v>
      </c>
      <c r="S20" s="97" t="s">
        <v>186</v>
      </c>
      <c r="T20" s="104" t="s">
        <v>211</v>
      </c>
      <c r="U20" s="6"/>
      <c r="V20" s="25"/>
      <c r="W20" s="36"/>
      <c r="X20" s="6"/>
      <c r="Y20" s="6"/>
    </row>
    <row r="21" spans="1:25" s="7" customFormat="1" ht="18" customHeight="1" thickBot="1">
      <c r="A21" s="11"/>
      <c r="B21" s="99" t="s">
        <v>212</v>
      </c>
      <c r="C21" s="100" t="s">
        <v>208</v>
      </c>
      <c r="D21" s="101" t="s">
        <v>91</v>
      </c>
      <c r="E21" s="102" t="s">
        <v>101</v>
      </c>
      <c r="F21" s="102">
        <v>3</v>
      </c>
      <c r="G21" s="114">
        <v>0</v>
      </c>
      <c r="H21" s="114">
        <v>0</v>
      </c>
      <c r="I21" s="114">
        <v>20.777000000000001</v>
      </c>
      <c r="J21" s="114">
        <v>51.942</v>
      </c>
      <c r="K21" s="114">
        <v>135.05000000000001</v>
      </c>
      <c r="L21" s="103">
        <f t="shared" si="0"/>
        <v>207.76900000000001</v>
      </c>
      <c r="M21" s="114">
        <v>0</v>
      </c>
      <c r="N21" s="114">
        <v>0</v>
      </c>
      <c r="O21" s="114">
        <v>20.498000000000001</v>
      </c>
      <c r="P21" s="114">
        <v>51.014000000000003</v>
      </c>
      <c r="Q21" s="114">
        <v>132.03800000000001</v>
      </c>
      <c r="R21" s="103">
        <f t="shared" si="1"/>
        <v>203.55</v>
      </c>
      <c r="S21" s="97" t="s">
        <v>186</v>
      </c>
      <c r="T21" s="104" t="s">
        <v>213</v>
      </c>
      <c r="U21" s="8"/>
      <c r="V21" s="25"/>
      <c r="W21" s="36"/>
      <c r="X21" s="6"/>
      <c r="Y21" s="6"/>
    </row>
    <row r="22" spans="1:25" ht="20.25" customHeight="1" thickBot="1">
      <c r="B22" s="99" t="s">
        <v>214</v>
      </c>
      <c r="C22" s="100" t="s">
        <v>208</v>
      </c>
      <c r="D22" s="101" t="s">
        <v>91</v>
      </c>
      <c r="E22" s="102" t="s">
        <v>101</v>
      </c>
      <c r="F22" s="102">
        <v>3</v>
      </c>
      <c r="G22" s="114">
        <v>0</v>
      </c>
      <c r="H22" s="114">
        <v>0</v>
      </c>
      <c r="I22" s="114">
        <v>61.319000000000003</v>
      </c>
      <c r="J22" s="114">
        <v>153.297</v>
      </c>
      <c r="K22" s="114">
        <v>398.57299999999998</v>
      </c>
      <c r="L22" s="103">
        <f t="shared" si="0"/>
        <v>613.18899999999996</v>
      </c>
      <c r="M22" s="114">
        <v>0</v>
      </c>
      <c r="N22" s="114">
        <v>0</v>
      </c>
      <c r="O22" s="114">
        <v>60.494999999999997</v>
      </c>
      <c r="P22" s="114">
        <v>150.55699999999999</v>
      </c>
      <c r="Q22" s="114">
        <v>389.68599999999998</v>
      </c>
      <c r="R22" s="103">
        <f t="shared" si="1"/>
        <v>600.73799999999994</v>
      </c>
      <c r="S22" s="97" t="s">
        <v>186</v>
      </c>
      <c r="T22" s="104" t="s">
        <v>215</v>
      </c>
      <c r="Y22" s="6"/>
    </row>
    <row r="23" spans="1:25" ht="20.25" customHeight="1" thickBot="1">
      <c r="B23" s="99" t="s">
        <v>216</v>
      </c>
      <c r="C23" s="100" t="s">
        <v>208</v>
      </c>
      <c r="D23" s="101" t="s">
        <v>91</v>
      </c>
      <c r="E23" s="102" t="s">
        <v>101</v>
      </c>
      <c r="F23" s="102">
        <v>3</v>
      </c>
      <c r="G23" s="114">
        <v>0</v>
      </c>
      <c r="H23" s="114">
        <v>0</v>
      </c>
      <c r="I23" s="114">
        <v>0.151</v>
      </c>
      <c r="J23" s="114">
        <v>0.378</v>
      </c>
      <c r="K23" s="114">
        <v>0.98199999999999998</v>
      </c>
      <c r="L23" s="103">
        <f t="shared" si="0"/>
        <v>1.5110000000000001</v>
      </c>
      <c r="M23" s="114">
        <v>0</v>
      </c>
      <c r="N23" s="114">
        <v>0</v>
      </c>
      <c r="O23" s="114">
        <v>0.14899999999999999</v>
      </c>
      <c r="P23" s="114">
        <v>0.371</v>
      </c>
      <c r="Q23" s="114">
        <v>0.96</v>
      </c>
      <c r="R23" s="103">
        <f t="shared" si="1"/>
        <v>1.48</v>
      </c>
      <c r="S23" s="97" t="s">
        <v>186</v>
      </c>
      <c r="T23" s="104" t="s">
        <v>217</v>
      </c>
      <c r="Y23" s="6"/>
    </row>
    <row r="24" spans="1:25" ht="22.5" customHeight="1">
      <c r="B24" s="99" t="s">
        <v>218</v>
      </c>
      <c r="C24" s="100" t="s">
        <v>219</v>
      </c>
      <c r="D24" s="101" t="s">
        <v>91</v>
      </c>
      <c r="E24" s="102" t="s">
        <v>101</v>
      </c>
      <c r="F24" s="102">
        <v>3</v>
      </c>
      <c r="G24" s="114">
        <v>0</v>
      </c>
      <c r="H24" s="114">
        <v>0</v>
      </c>
      <c r="I24" s="114">
        <v>14.455</v>
      </c>
      <c r="J24" s="114">
        <v>36.137999999999998</v>
      </c>
      <c r="K24" s="114">
        <v>93.957999999999998</v>
      </c>
      <c r="L24" s="103">
        <f t="shared" si="0"/>
        <v>144.55099999999999</v>
      </c>
      <c r="M24" s="114">
        <v>0</v>
      </c>
      <c r="N24" s="114">
        <v>0</v>
      </c>
      <c r="O24" s="114">
        <v>14.260999999999999</v>
      </c>
      <c r="P24" s="114">
        <v>35.491999999999997</v>
      </c>
      <c r="Q24" s="114">
        <v>91.863</v>
      </c>
      <c r="R24" s="103">
        <f t="shared" si="1"/>
        <v>141.61599999999999</v>
      </c>
      <c r="S24" s="97" t="s">
        <v>186</v>
      </c>
      <c r="T24" s="104" t="s">
        <v>220</v>
      </c>
      <c r="Y24" s="6"/>
    </row>
  </sheetData>
  <mergeCells count="9">
    <mergeCell ref="B4:U4"/>
    <mergeCell ref="B5:K5"/>
    <mergeCell ref="B6:B7"/>
    <mergeCell ref="E6:E7"/>
    <mergeCell ref="F6:F7"/>
    <mergeCell ref="C6:C7"/>
    <mergeCell ref="D6:D7"/>
    <mergeCell ref="G6:L6"/>
    <mergeCell ref="M6:R6"/>
  </mergeCells>
  <phoneticPr fontId="2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44C6218F23164E9DFC8866A75276D6" ma:contentTypeVersion="19" ma:contentTypeDescription="Create a new document." ma:contentTypeScope="" ma:versionID="a72cb858095bd781c908b5981da47552">
  <xsd:schema xmlns:xsd="http://www.w3.org/2001/XMLSchema" xmlns:xs="http://www.w3.org/2001/XMLSchema" xmlns:p="http://schemas.microsoft.com/office/2006/metadata/properties" xmlns:ns2="9c5cf6ab-7529-48eb-a1eb-dd473f76c5bf" xmlns:ns3="5f825c9b-4e7d-40ef-89ca-0b17b57e62b8" targetNamespace="http://schemas.microsoft.com/office/2006/metadata/properties" ma:root="true" ma:fieldsID="31e056a1524574b45df6f5edee7ae22d" ns2:_="" ns3:_="">
    <xsd:import namespace="9c5cf6ab-7529-48eb-a1eb-dd473f76c5bf"/>
    <xsd:import namespace="5f825c9b-4e7d-40ef-89ca-0b17b57e62b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ObjectDetectorVersions" minOccurs="0"/>
                <xsd:element ref="ns2:MediaLengthInSeconds" minOccurs="0"/>
                <xsd:element ref="ns2:Coverage" minOccurs="0"/>
                <xsd:element ref="ns2:Status" minOccurs="0"/>
                <xsd:element ref="ns2:CentralLock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cf6ab-7529-48eb-a1eb-dd473f76c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b27365-52eb-41c3-9d47-32873fc17ee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Coverage" ma:index="24" nillable="true" ma:displayName="Coverage" ma:format="Dropdown" ma:internalName="Coverage">
      <xsd:simpleType>
        <xsd:restriction base="dms:Text">
          <xsd:maxLength value="255"/>
        </xsd:restriction>
      </xsd:simpleType>
    </xsd:element>
    <xsd:element name="Status" ma:index="25" nillable="true" ma:displayName="Status (for HR use only)" ma:format="Dropdown" ma:internalName="Status">
      <xsd:simpleType>
        <xsd:restriction base="dms:Choice">
          <xsd:enumeration value="Complete by HR"/>
          <xsd:enumeration value="Choice 2"/>
          <xsd:enumeration value="Choice 3"/>
        </xsd:restriction>
      </xsd:simpleType>
    </xsd:element>
    <xsd:element name="CentralLocked" ma:index="26" nillable="true" ma:displayName="Central Locked" ma:format="Dropdown" ma:internalName="CentralLock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825c9b-4e7d-40ef-89ca-0b17b57e62b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c0901c5-1ba8-4e8c-ba78-4715d38455bb}" ma:internalName="TaxCatchAll" ma:showField="CatchAllData" ma:web="5f825c9b-4e7d-40ef-89ca-0b17b57e62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5f825c9b-4e7d-40ef-89ca-0b17b57e62b8">
      <UserInfo>
        <DisplayName>Rebecca Paterson</DisplayName>
        <AccountId>2350</AccountId>
        <AccountType/>
      </UserInfo>
      <UserInfo>
        <DisplayName>Katherine Bevan</DisplayName>
        <AccountId>23018</AccountId>
        <AccountType/>
      </UserInfo>
      <UserInfo>
        <DisplayName>Jack Kingham</DisplayName>
        <AccountId>16375</AccountId>
        <AccountType/>
      </UserInfo>
      <UserInfo>
        <DisplayName>Daniel Mitchell</DisplayName>
        <AccountId>8442</AccountId>
        <AccountType/>
      </UserInfo>
    </SharedWithUsers>
    <lcf76f155ced4ddcb4097134ff3c332f xmlns="9c5cf6ab-7529-48eb-a1eb-dd473f76c5bf">
      <Terms xmlns="http://schemas.microsoft.com/office/infopath/2007/PartnerControls"/>
    </lcf76f155ced4ddcb4097134ff3c332f>
    <TaxCatchAll xmlns="5f825c9b-4e7d-40ef-89ca-0b17b57e62b8" xsi:nil="true"/>
    <Status xmlns="9c5cf6ab-7529-48eb-a1eb-dd473f76c5bf" xsi:nil="true"/>
    <Coverage xmlns="9c5cf6ab-7529-48eb-a1eb-dd473f76c5bf" xsi:nil="true"/>
    <CentralLocked xmlns="9c5cf6ab-7529-48eb-a1eb-dd473f76c5bf" xsi:nil="true"/>
  </documentManagement>
</p:properties>
</file>

<file path=customXml/itemProps1.xml><?xml version="1.0" encoding="utf-8"?>
<ds:datastoreItem xmlns:ds="http://schemas.openxmlformats.org/officeDocument/2006/customXml" ds:itemID="{ED95F9F2-58D7-462C-9F0F-8DB342DDD342}"/>
</file>

<file path=customXml/itemProps2.xml><?xml version="1.0" encoding="utf-8"?>
<ds:datastoreItem xmlns:ds="http://schemas.openxmlformats.org/officeDocument/2006/customXml" ds:itemID="{CC5E3194-AA61-41A8-B4C3-2B27AAA7F599}"/>
</file>

<file path=customXml/itemProps3.xml><?xml version="1.0" encoding="utf-8"?>
<ds:datastoreItem xmlns:ds="http://schemas.openxmlformats.org/officeDocument/2006/customXml" ds:itemID="{CD7683C8-5620-4CEC-91F4-E263842F1CF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TMS-DD-005-Thames-Water-PR24-New-Additional-DD-Data-Tables-ADD24-and-ADD25</dc:title>
  <dc:subject/>
  <dc:creator/>
  <cp:keywords/>
  <dc:description/>
  <cp:lastModifiedBy>Chigbo Onyeka</cp:lastModifiedBy>
  <cp:revision>1</cp:revision>
  <dcterms:created xsi:type="dcterms:W3CDTF">2024-08-06T14:20:49Z</dcterms:created>
  <dcterms:modified xsi:type="dcterms:W3CDTF">2024-08-27T14:22:52Z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eting">
    <vt:lpwstr/>
  </property>
  <property fmtid="{D5CDD505-2E9C-101B-9397-08002B2CF9AE}" pid="3" name="MediaServiceImageTags">
    <vt:lpwstr/>
  </property>
  <property fmtid="{D5CDD505-2E9C-101B-9397-08002B2CF9AE}" pid="4" name="xd_ProgID">
    <vt:lpwstr/>
  </property>
  <property fmtid="{D5CDD505-2E9C-101B-9397-08002B2CF9AE}" pid="5" name="Stakeholder 2">
    <vt:lpwstr/>
  </property>
  <property fmtid="{D5CDD505-2E9C-101B-9397-08002B2CF9AE}" pid="6" name="ContentTypeId">
    <vt:lpwstr>0x010100F544C6218F23164E9DFC8866A75276D6</vt:lpwstr>
  </property>
  <property fmtid="{D5CDD505-2E9C-101B-9397-08002B2CF9AE}" pid="7" name="Hierarchy">
    <vt:lpwstr/>
  </property>
  <property fmtid="{D5CDD505-2E9C-101B-9397-08002B2CF9AE}" pid="8" name="ComplianceAssetId">
    <vt:lpwstr/>
  </property>
  <property fmtid="{D5CDD505-2E9C-101B-9397-08002B2CF9AE}" pid="9" name="Collection">
    <vt:lpwstr/>
  </property>
  <property fmtid="{D5CDD505-2E9C-101B-9397-08002B2CF9AE}" pid="10" name="TemplateUrl">
    <vt:lpwstr/>
  </property>
  <property fmtid="{D5CDD505-2E9C-101B-9397-08002B2CF9AE}" pid="11" name="Stakeholder 5">
    <vt:lpwstr/>
  </property>
  <property fmtid="{D5CDD505-2E9C-101B-9397-08002B2CF9AE}" pid="12" name="Project Code">
    <vt:lpwstr/>
  </property>
  <property fmtid="{D5CDD505-2E9C-101B-9397-08002B2CF9AE}" pid="13" name="Stakeholder 3">
    <vt:lpwstr/>
  </property>
  <property fmtid="{D5CDD505-2E9C-101B-9397-08002B2CF9AE}" pid="14" name="_ExtendedDescription">
    <vt:lpwstr/>
  </property>
  <property fmtid="{D5CDD505-2E9C-101B-9397-08002B2CF9AE}" pid="15" name="TriggerFlowInfo">
    <vt:lpwstr/>
  </property>
  <property fmtid="{D5CDD505-2E9C-101B-9397-08002B2CF9AE}" pid="16" name="Stakeholder">
    <vt:lpwstr/>
  </property>
  <property fmtid="{D5CDD505-2E9C-101B-9397-08002B2CF9AE}" pid="17" name="Security Classification">
    <vt:lpwstr>21;#OFFICIAL|c2540f30-f875-494b-a43f-ebfb5017a6ad</vt:lpwstr>
  </property>
  <property fmtid="{D5CDD505-2E9C-101B-9397-08002B2CF9AE}" pid="18" name="Stakeholder 4">
    <vt:lpwstr/>
  </property>
  <property fmtid="{D5CDD505-2E9C-101B-9397-08002B2CF9AE}" pid="19" name="xd_Signature">
    <vt:bool>false</vt:bool>
  </property>
  <property fmtid="{D5CDD505-2E9C-101B-9397-08002B2CF9AE}" pid="20" name="GUID">
    <vt:lpwstr>963c553c-f999-4fb8-8456-6d7ea557b623</vt:lpwstr>
  </property>
</Properties>
</file>